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<sst xmlns="http://schemas.openxmlformats.org/spreadsheetml/2006/main" count="98" uniqueCount="56">
  <si>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</si>
  <si>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</si>
  <si>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</si>
  <si>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</si>
  <si>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</si>
  <si>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</si>
  <si>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</si>
  <si>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</si>
  <si>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</si>
  <si>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</si>
  <si>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</si>
  <si>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</si>
  <si>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</si>
  <si>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</si>
  <si>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</si>
  <si>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</si>
  <si>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</si>
  <si>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</si>
  <si>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</si>
  <si>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</si>
  <si>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</si>
  <si>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</si>
  <si>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</si>
  <si>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</si>
  <si>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</si>
  <si>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</si>
  <si>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</si>
  <si>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</si>
  <si>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</si>
  <si>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</si>
  <si>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</si>
  <si>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</si>
  <si>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</si>
  <si>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</si>
  <si>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</si>
  <si>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</si>
  <si>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</si>
  <si>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</si>
  <si>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</si>
  <si>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</si>
  <si>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</si>
  <si>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</si>
  <si>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</si>
  <si>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</si>
  <si>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</si>
  <si>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</si>
  <si>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</si>
  <si>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</si>
  <si>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</si>
  <si>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</si>
  <si>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</si>
  <si>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</si>
  <si>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</si>
  <si>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111年1至11月來臺旅客人次及成長率－按國籍分
Table 1-3 Visitor Arrivals by Nationality,
 January-November, 2022</t>
  </si>
  <si>
    <t>111年1至11月
Jan.-November., 2022</t>
  </si>
  <si>
    <t>110年1至11月
Jan.-November.,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</si>
</sst>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53248.0</v>
      </c>
      <c r="E3" s="4" t="n">
        <v>9180.0</v>
      </c>
      <c r="F3" s="5" t="n">
        <f>IF(E3=0,"-",(D3-E3)/E3*100)</f>
        <v>480.04357298474946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24622.0</v>
      </c>
      <c r="E4" s="4" t="n">
        <v>2879.0</v>
      </c>
      <c r="F4" s="5" t="n">
        <f ref="F4:F46" si="0" t="shared">IF(E4=0,"-",(D4-E4)/E4*100)</f>
        <v>755.2275095519278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7911.0</v>
      </c>
      <c r="E5" s="4" t="n">
        <v>1722.0</v>
      </c>
      <c r="F5" s="5" t="n">
        <f si="0" t="shared"/>
        <v>359.4076655052265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2421.0</v>
      </c>
      <c r="E6" s="4" t="n">
        <v>641.0</v>
      </c>
      <c r="F6" s="5" t="n">
        <f si="0" t="shared"/>
        <v>277.69110764430576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29128.0</v>
      </c>
      <c r="E7" s="4" t="n">
        <v>5915.0</v>
      </c>
      <c r="F7" s="5" t="n">
        <f si="0" t="shared"/>
        <v>392.44294167371095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27062.0</v>
      </c>
      <c r="E8" s="4" t="n">
        <v>1968.0</v>
      </c>
      <c r="F8" s="5" t="n">
        <f si="0" t="shared"/>
        <v>1275.1016260162603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63540.0</v>
      </c>
      <c r="E9" s="4" t="n">
        <v>12637.0</v>
      </c>
      <c r="F9" s="5" t="n">
        <f si="0" t="shared"/>
        <v>402.80921104692567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48033.0</v>
      </c>
      <c r="E10" s="4" t="n">
        <v>8509.0</v>
      </c>
      <c r="F10" s="5" t="n">
        <f si="0" t="shared"/>
        <v>464.49641555999534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43738.0</v>
      </c>
      <c r="E11" s="4" t="n">
        <v>7152.0</v>
      </c>
      <c r="F11" s="5" t="n">
        <f si="0" t="shared"/>
        <v>511.5492170022371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115528.0</v>
      </c>
      <c r="E12" s="4" t="n">
        <v>24414.0</v>
      </c>
      <c r="F12" s="5" t="n">
        <f si="0" t="shared"/>
        <v>373.2038994019825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3062.0</v>
      </c>
      <c r="E13" s="4" t="n">
        <f>E14-E7-E8-E9-E10-E11-E12</f>
        <v>1084.0</v>
      </c>
      <c r="F13" s="5" t="n">
        <f si="0" t="shared"/>
        <v>182.47232472324723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330091.0</v>
      </c>
      <c r="E14" s="4" t="n">
        <v>61679.0</v>
      </c>
      <c r="F14" s="5" t="n">
        <f si="0" t="shared"/>
        <v>435.17566756918893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1782.0</v>
      </c>
      <c r="E15" s="4" t="n">
        <f>E16-E3-E4-E5-E6-E14</f>
        <v>612.0</v>
      </c>
      <c r="F15" s="5" t="n">
        <f si="0" t="shared"/>
        <v>191.1764705882353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420075.0</v>
      </c>
      <c r="E16" s="4" t="n">
        <v>76713.0</v>
      </c>
      <c r="F16" s="5" t="n">
        <f si="0" t="shared"/>
        <v>447.59297641859916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8413.0</v>
      </c>
      <c r="E17" s="4" t="n">
        <v>978.0</v>
      </c>
      <c r="F17" s="5" t="n">
        <f si="0" t="shared"/>
        <v>760.2249488752557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50963.0</v>
      </c>
      <c r="E18" s="4" t="n">
        <v>8818.0</v>
      </c>
      <c r="F18" s="5" t="n">
        <f si="0" t="shared"/>
        <v>477.94284418235424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604.0</v>
      </c>
      <c r="E19" s="4" t="n">
        <v>174.0</v>
      </c>
      <c r="F19" s="5" t="n">
        <f si="0" t="shared"/>
        <v>247.1264367816092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545.0</v>
      </c>
      <c r="E20" s="4" t="n">
        <v>134.0</v>
      </c>
      <c r="F20" s="5" t="n">
        <f si="0" t="shared"/>
        <v>306.7164179104478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102.0</v>
      </c>
      <c r="E21" s="4" t="n">
        <v>25.0</v>
      </c>
      <c r="F21" s="5" t="n">
        <f si="0" t="shared"/>
        <v>308.0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2999.0</v>
      </c>
      <c r="E22" s="4" t="n">
        <f>E23-E17-E18-E19-E20-E21</f>
        <v>1020.0</v>
      </c>
      <c r="F22" s="5" t="n">
        <f>IF(E22=0,"-",(D22-E22)/E22*100)</f>
        <v>194.01960784313727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63626.0</v>
      </c>
      <c r="E23" s="4" t="n">
        <v>11149.0</v>
      </c>
      <c r="F23" s="5" t="n">
        <f si="0" t="shared"/>
        <v>470.6879540765988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1532.0</v>
      </c>
      <c r="E24" s="4" t="n">
        <v>642.0</v>
      </c>
      <c r="F24" s="5" t="n">
        <f si="0" t="shared"/>
        <v>138.62928348909657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6293.0</v>
      </c>
      <c r="E25" s="4" t="n">
        <v>1438.0</v>
      </c>
      <c r="F25" s="5" t="n">
        <f si="0" t="shared"/>
        <v>337.62169680111265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7656.0</v>
      </c>
      <c r="E26" s="4" t="n">
        <v>1719.0</v>
      </c>
      <c r="F26" s="5" t="n">
        <f si="0" t="shared"/>
        <v>345.3752181500873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2476.0</v>
      </c>
      <c r="E27" s="4" t="n">
        <v>517.0</v>
      </c>
      <c r="F27" s="5" t="n">
        <f si="0" t="shared"/>
        <v>378.91682785299804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4920.0</v>
      </c>
      <c r="E28" s="4" t="n">
        <v>1875.0</v>
      </c>
      <c r="F28" s="5" t="n">
        <f si="0" t="shared"/>
        <v>162.4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1091.0</v>
      </c>
      <c r="E29" s="4" t="n">
        <v>178.0</v>
      </c>
      <c r="F29" s="5" t="n">
        <f si="0" t="shared"/>
        <v>512.9213483146067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1568.0</v>
      </c>
      <c r="E30" s="4" t="n">
        <v>391.0</v>
      </c>
      <c r="F30" s="5" t="n">
        <f si="0" t="shared"/>
        <v>301.0230179028133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11271.0</v>
      </c>
      <c r="E31" s="4" t="n">
        <v>2688.0</v>
      </c>
      <c r="F31" s="5" t="n">
        <f si="0" t="shared"/>
        <v>319.3080357142857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1018.0</v>
      </c>
      <c r="E32" s="4" t="n">
        <v>219.0</v>
      </c>
      <c r="F32" s="5" t="n">
        <f si="0" t="shared"/>
        <v>364.8401826484018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187.0</v>
      </c>
      <c r="E33" s="4" t="n">
        <v>63.0</v>
      </c>
      <c r="F33" s="5" t="n">
        <f si="0" t="shared"/>
        <v>196.8253968253968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1035.0</v>
      </c>
      <c r="E34" s="4" t="n">
        <v>241.0</v>
      </c>
      <c r="F34" s="5" t="n">
        <f si="0" t="shared"/>
        <v>329.46058091286307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13112.0</v>
      </c>
      <c r="E35" s="4" t="n">
        <f>E36-E24-E25-E26-E27-E28-E29-E30-E31-E32-E33-E34</f>
        <v>5062.0</v>
      </c>
      <c r="F35" s="5" t="n">
        <f si="0" t="shared"/>
        <v>159.0280521532991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52159.0</v>
      </c>
      <c r="E36" s="4" t="n">
        <v>15033.0</v>
      </c>
      <c r="F36" s="5" t="n">
        <f si="0" t="shared"/>
        <v>246.96334730260094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5717.0</v>
      </c>
      <c r="E37" s="4" t="n">
        <v>429.0</v>
      </c>
      <c r="F37" s="5" t="n">
        <f si="0" t="shared"/>
        <v>1232.6340326340326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1281.0</v>
      </c>
      <c r="E38" s="4" t="n">
        <v>134.0</v>
      </c>
      <c r="F38" s="5" t="n">
        <f si="0" t="shared"/>
        <v>855.9701492537313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512.0</v>
      </c>
      <c r="E39" s="4" t="n">
        <f>E40-E37-E38</f>
        <v>589.0</v>
      </c>
      <c r="F39" s="5" t="n">
        <f si="0" t="shared"/>
        <v>-13.073005093378608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7510.0</v>
      </c>
      <c r="E40" s="4" t="n">
        <v>1152.0</v>
      </c>
      <c r="F40" s="5" t="n">
        <f si="0" t="shared"/>
        <v>551.9097222222223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1358.0</v>
      </c>
      <c r="E41" s="4" t="n">
        <v>326.0</v>
      </c>
      <c r="F41" s="5" t="n">
        <f si="0" t="shared"/>
        <v>316.5644171779141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1612.0</v>
      </c>
      <c r="E42" s="4" t="n">
        <f>E43-E41</f>
        <v>506.0</v>
      </c>
      <c r="F42" s="5" t="n">
        <f si="0" t="shared"/>
        <v>218.57707509881422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2970.0</v>
      </c>
      <c r="E43" s="4" t="n">
        <v>832.0</v>
      </c>
      <c r="F43" s="5" t="n">
        <f si="0" t="shared"/>
        <v>256.9711538461538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168.0</v>
      </c>
      <c r="E44" s="4" t="n">
        <v>66.0</v>
      </c>
      <c r="F44" s="5" t="n">
        <f si="0" t="shared"/>
        <v>154.54545454545453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47354.0</v>
      </c>
      <c r="E45" s="4" t="n">
        <v>25542.0</v>
      </c>
      <c r="F45" s="5" t="n">
        <f si="0" t="shared"/>
        <v>85.39660167567145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593862.0</v>
      </c>
      <c r="E46" s="8" t="n">
        <f>E44+E43+E40+E36+E23+E16+E45</f>
        <v>130487.0</v>
      </c>
      <c r="F46" s="5" t="n">
        <f si="0" t="shared"/>
        <v>355.112003494601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