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10月來臺旅客人次及成長率－按國籍分
Table 1-3 Visitor Arrivals by Nationality,
 October, 2022</t>
  </si>
  <si>
    <t>111年10月
Oct.., 2022</t>
  </si>
  <si>
    <t>110年10月
Oct.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9577.0</v>
      </c>
      <c r="E3" s="4" t="n">
        <v>1047.0</v>
      </c>
      <c r="F3" s="5" t="n">
        <f>IF(E3=0,"-",(D3-E3)/E3*100)</f>
        <v>814.7086914995224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4841.0</v>
      </c>
      <c r="E4" s="4" t="n">
        <v>279.0</v>
      </c>
      <c r="F4" s="5" t="n">
        <f ref="F4:F46" si="0" t="shared">IF(E4=0,"-",(D4-E4)/E4*100)</f>
        <v>1635.1254480286736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1124.0</v>
      </c>
      <c r="E5" s="4" t="n">
        <v>212.0</v>
      </c>
      <c r="F5" s="5" t="n">
        <f si="0" t="shared"/>
        <v>430.188679245283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438.0</v>
      </c>
      <c r="E6" s="4" t="n">
        <v>79.0</v>
      </c>
      <c r="F6" s="5" t="n">
        <f si="0" t="shared"/>
        <v>454.43037974683546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4770.0</v>
      </c>
      <c r="E7" s="4" t="n">
        <v>1829.0</v>
      </c>
      <c r="F7" s="5" t="n">
        <f si="0" t="shared"/>
        <v>160.79825041006015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4872.0</v>
      </c>
      <c r="E8" s="4" t="n">
        <v>201.0</v>
      </c>
      <c r="F8" s="5" t="n">
        <f si="0" t="shared"/>
        <v>2323.8805970149256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7651.0</v>
      </c>
      <c r="E9" s="4" t="n">
        <v>1811.0</v>
      </c>
      <c r="F9" s="5" t="n">
        <f si="0" t="shared"/>
        <v>322.47377139701825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6786.0</v>
      </c>
      <c r="E10" s="4" t="n">
        <v>423.0</v>
      </c>
      <c r="F10" s="5" t="n">
        <f si="0" t="shared"/>
        <v>1504.255319148936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7016.0</v>
      </c>
      <c r="E11" s="4" t="n">
        <v>369.0</v>
      </c>
      <c r="F11" s="5" t="n">
        <f si="0" t="shared"/>
        <v>1801.3550135501355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16305.0</v>
      </c>
      <c r="E12" s="4" t="n">
        <v>720.0</v>
      </c>
      <c r="F12" s="5" t="n">
        <f si="0" t="shared"/>
        <v>2164.583333333333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324.0</v>
      </c>
      <c r="E13" s="4" t="n">
        <f>E14-E7-E8-E9-E10-E11-E12</f>
        <v>272.0</v>
      </c>
      <c r="F13" s="5" t="n">
        <f si="0" t="shared"/>
        <v>19.11764705882353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47724.0</v>
      </c>
      <c r="E14" s="4" t="n">
        <v>5625.0</v>
      </c>
      <c r="F14" s="5" t="n">
        <f si="0" t="shared"/>
        <v>748.4266666666666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266.0</v>
      </c>
      <c r="E15" s="4" t="n">
        <f>E16-E3-E4-E5-E6-E14</f>
        <v>129.0</v>
      </c>
      <c r="F15" s="5" t="n">
        <f si="0" t="shared"/>
        <v>106.20155038759691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63970.0</v>
      </c>
      <c r="E16" s="4" t="n">
        <v>7371.0</v>
      </c>
      <c r="F16" s="5" t="n">
        <f si="0" t="shared"/>
        <v>767.8605345272013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769.0</v>
      </c>
      <c r="E17" s="4" t="n">
        <v>120.0</v>
      </c>
      <c r="F17" s="5" t="n">
        <f si="0" t="shared"/>
        <v>1374.1666666666667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10108.0</v>
      </c>
      <c r="E18" s="4" t="n">
        <v>860.0</v>
      </c>
      <c r="F18" s="5" t="n">
        <f si="0" t="shared"/>
        <v>1075.3488372093025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114.0</v>
      </c>
      <c r="E19" s="4" t="n">
        <v>23.0</v>
      </c>
      <c r="F19" s="5" t="n">
        <f si="0" t="shared"/>
        <v>395.65217391304344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49.0</v>
      </c>
      <c r="E20" s="4" t="n">
        <v>20.0</v>
      </c>
      <c r="F20" s="5" t="n">
        <f si="0" t="shared"/>
        <v>145.0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10.0</v>
      </c>
      <c r="E21" s="4" t="n">
        <v>1.0</v>
      </c>
      <c r="F21" s="5" t="n">
        <f si="0" t="shared"/>
        <v>900.0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474.0</v>
      </c>
      <c r="E22" s="4" t="n">
        <f>E23-E17-E18-E19-E20-E21</f>
        <v>263.0</v>
      </c>
      <c r="F22" s="5" t="n">
        <f>IF(E22=0,"-",(D22-E22)/E22*100)</f>
        <v>80.22813688212928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12524.0</v>
      </c>
      <c r="E23" s="4" t="n">
        <v>1287.0</v>
      </c>
      <c r="F23" s="5" t="n">
        <f si="0" t="shared"/>
        <v>873.1157731157731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220.0</v>
      </c>
      <c r="E24" s="4" t="n">
        <v>37.0</v>
      </c>
      <c r="F24" s="5" t="n">
        <f si="0" t="shared"/>
        <v>494.5945945945946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1115.0</v>
      </c>
      <c r="E25" s="4" t="n">
        <v>143.0</v>
      </c>
      <c r="F25" s="5" t="n">
        <f si="0" t="shared"/>
        <v>679.7202797202798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1274.0</v>
      </c>
      <c r="E26" s="4" t="n">
        <v>166.0</v>
      </c>
      <c r="F26" s="5" t="n">
        <f si="0" t="shared"/>
        <v>667.4698795180723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452.0</v>
      </c>
      <c r="E27" s="4" t="n">
        <v>62.0</v>
      </c>
      <c r="F27" s="5" t="n">
        <f si="0" t="shared"/>
        <v>629.0322580645161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706.0</v>
      </c>
      <c r="E28" s="4" t="n">
        <v>224.0</v>
      </c>
      <c r="F28" s="5" t="n">
        <f si="0" t="shared"/>
        <v>215.17857142857144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248.0</v>
      </c>
      <c r="E29" s="4" t="n">
        <v>23.0</v>
      </c>
      <c r="F29" s="5" t="n">
        <f si="0" t="shared"/>
        <v>978.2608695652174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242.0</v>
      </c>
      <c r="E30" s="4" t="n">
        <v>49.0</v>
      </c>
      <c r="F30" s="5" t="n">
        <f si="0" t="shared"/>
        <v>393.8775510204082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1845.0</v>
      </c>
      <c r="E31" s="4" t="n">
        <v>287.0</v>
      </c>
      <c r="F31" s="5" t="n">
        <f si="0" t="shared"/>
        <v>542.8571428571429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221.0</v>
      </c>
      <c r="E32" s="4" t="n">
        <v>29.0</v>
      </c>
      <c r="F32" s="5" t="n">
        <f si="0" t="shared"/>
        <v>662.0689655172414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35.0</v>
      </c>
      <c r="E33" s="4" t="n">
        <v>3.0</v>
      </c>
      <c r="F33" s="5" t="n">
        <f si="0" t="shared"/>
        <v>1066.6666666666665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173.0</v>
      </c>
      <c r="E34" s="4" t="n">
        <v>26.0</v>
      </c>
      <c r="F34" s="5" t="n">
        <f si="0" t="shared"/>
        <v>565.3846153846155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1799.0</v>
      </c>
      <c r="E35" s="4" t="n">
        <f>E36-E24-E25-E26-E27-E28-E29-E30-E31-E32-E33-E34</f>
        <v>584.0</v>
      </c>
      <c r="F35" s="5" t="n">
        <f si="0" t="shared"/>
        <v>208.04794520547944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8330.0</v>
      </c>
      <c r="E36" s="4" t="n">
        <v>1633.0</v>
      </c>
      <c r="F36" s="5" t="n">
        <f si="0" t="shared"/>
        <v>410.1041028781384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306.0</v>
      </c>
      <c r="E37" s="4" t="n">
        <v>47.0</v>
      </c>
      <c r="F37" s="5" t="n">
        <f si="0" t="shared"/>
        <v>2678.723404255319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289.0</v>
      </c>
      <c r="E38" s="4" t="n">
        <v>16.0</v>
      </c>
      <c r="F38" s="5" t="n">
        <f si="0" t="shared"/>
        <v>1706.25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86.0</v>
      </c>
      <c r="E39" s="4" t="n">
        <f>E40-E37-E38</f>
        <v>38.0</v>
      </c>
      <c r="F39" s="5" t="n">
        <f si="0" t="shared"/>
        <v>126.3157894736842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681.0</v>
      </c>
      <c r="E40" s="4" t="n">
        <v>101.0</v>
      </c>
      <c r="F40" s="5" t="n">
        <f si="0" t="shared"/>
        <v>1564.3564356435643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147.0</v>
      </c>
      <c r="E41" s="4" t="n">
        <v>39.0</v>
      </c>
      <c r="F41" s="5" t="n">
        <f si="0" t="shared"/>
        <v>276.9230769230769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324.0</v>
      </c>
      <c r="E42" s="4" t="n">
        <f>E43-E41</f>
        <v>78.0</v>
      </c>
      <c r="F42" s="5" t="n">
        <f si="0" t="shared"/>
        <v>315.38461538461536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471.0</v>
      </c>
      <c r="E43" s="4" t="n">
        <v>117.0</v>
      </c>
      <c r="F43" s="5" t="n">
        <f si="0" t="shared"/>
        <v>302.56410256410254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27.0</v>
      </c>
      <c r="E44" s="4" t="n">
        <v>19.0</v>
      </c>
      <c r="F44" s="5" t="n">
        <f si="0" t="shared"/>
        <v>42.10526315789473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6203.0</v>
      </c>
      <c r="E45" s="4" t="n">
        <v>3579.0</v>
      </c>
      <c r="F45" s="5" t="n">
        <f si="0" t="shared"/>
        <v>73.31656887398714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93206.0</v>
      </c>
      <c r="E46" s="8" t="n">
        <f>E44+E43+E40+E36+E23+E16+E45</f>
        <v>14107.0</v>
      </c>
      <c r="F46" s="5" t="n">
        <f si="0" t="shared"/>
        <v>560.7074502020273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