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<sst xmlns="http://schemas.openxmlformats.org/spreadsheetml/2006/main" count="118" uniqueCount="73">
  <si>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</si>
  <si>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</si>
  <si>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</si>
  <si>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</si>
  <si>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</si>
  <si>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</si>
  <si>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</si>
  <si>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</si>
  <si>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</si>
  <si>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</si>
  <si>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</si>
  <si>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</si>
  <si>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</si>
  <si>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</si>
  <si>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</si>
  <si>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</si>
  <si>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</si>
  <si>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</si>
  <si>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</si>
  <si>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</si>
  <si>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</si>
  <si>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</si>
  <si>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</si>
  <si>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</si>
  <si>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</si>
  <si>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</si>
  <si>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</si>
  <si>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</si>
  <si>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</si>
  <si>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</si>
  <si>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</si>
  <si>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</si>
  <si>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</si>
  <si>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</si>
  <si>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</si>
  <si>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</si>
  <si>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</si>
  <si>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</si>
  <si>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</si>
  <si>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</si>
  <si>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</si>
  <si>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</si>
  <si>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</si>
  <si>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</si>
  <si>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</si>
  <si>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</si>
  <si>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</si>
  <si>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</si>
  <si>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</si>
  <si>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</si>
  <si>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</si>
  <si>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</si>
  <si>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</si>
  <si>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</si>
  <si>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</si>
  <si>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</si>
  <si>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</si>
  <si>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</si>
  <si>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</si>
  <si>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</si>
  <si>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</si>
  <si>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</si>
  <si>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</si>
  <si>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</si>
  <si>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</si>
  <si>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</si>
  <si>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</si>
  <si>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</si>
  <si>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</si>
  <si>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</si>
  <si>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</si>
  <si>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111年1至9月來臺旅客人次～按停留夜數分
Table 1-8  Visitor Arrivals  by Length of Stay,
January-September,2022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</si>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</sst>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1.0</v>
      </c>
      <c r="E3" s="4" t="n">
        <v>9.0</v>
      </c>
      <c r="F3" s="4" t="n">
        <v>17.0</v>
      </c>
      <c r="G3" s="4" t="n">
        <v>12.0</v>
      </c>
      <c r="H3" s="4" t="n">
        <v>93.0</v>
      </c>
      <c r="I3" s="4" t="n">
        <v>355.0</v>
      </c>
      <c r="J3" s="4" t="n">
        <v>529.0</v>
      </c>
      <c r="K3" s="4" t="n">
        <v>352.0</v>
      </c>
      <c r="L3" s="4" t="n">
        <v>162.0</v>
      </c>
      <c r="M3" s="4" t="n">
        <v>8550.0</v>
      </c>
      <c r="N3" s="11" t="n">
        <f>SUM(D3:M3)</f>
        <v>10080.0</v>
      </c>
      <c r="O3" s="4" t="n">
        <v>953839.0</v>
      </c>
      <c r="P3" s="4" t="n">
        <v>44321.0</v>
      </c>
      <c r="Q3" s="11" t="n">
        <f>SUM(D3:L3)</f>
        <v>1530.0</v>
      </c>
      <c r="R3" s="6" t="n">
        <f ref="R3:R48" si="0" t="shared">IF(P3&lt;&gt;0,P3/SUM(D3:L3),0)</f>
        <v>28.96797385620915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263.0</v>
      </c>
      <c r="E4" s="5" t="n">
        <v>64.0</v>
      </c>
      <c r="F4" s="5" t="n">
        <v>43.0</v>
      </c>
      <c r="G4" s="5" t="n">
        <v>29.0</v>
      </c>
      <c r="H4" s="5" t="n">
        <v>82.0</v>
      </c>
      <c r="I4" s="5" t="n">
        <v>315.0</v>
      </c>
      <c r="J4" s="5" t="n">
        <v>449.0</v>
      </c>
      <c r="K4" s="5" t="n">
        <v>494.0</v>
      </c>
      <c r="L4" s="5" t="n">
        <v>475.0</v>
      </c>
      <c r="M4" s="5" t="n">
        <v>10569.0</v>
      </c>
      <c r="N4" s="11" t="n">
        <f ref="N4:N14" si="1" t="shared">SUM(D4:M4)</f>
        <v>12783.0</v>
      </c>
      <c r="O4" s="5" t="n">
        <v>1836961.0</v>
      </c>
      <c r="P4" s="5" t="n">
        <v>74621.0</v>
      </c>
      <c r="Q4" s="11" t="n">
        <f ref="Q4:Q48" si="2" t="shared">SUM(D4:L4)</f>
        <v>2214.0</v>
      </c>
      <c r="R4" s="6" t="n">
        <f si="0" t="shared"/>
        <v>33.70415537488708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8.0</v>
      </c>
      <c r="E5" s="5" t="n">
        <v>23.0</v>
      </c>
      <c r="F5" s="5" t="n">
        <v>86.0</v>
      </c>
      <c r="G5" s="5" t="n">
        <v>24.0</v>
      </c>
      <c r="H5" s="5" t="n">
        <v>494.0</v>
      </c>
      <c r="I5" s="5" t="n">
        <v>2073.0</v>
      </c>
      <c r="J5" s="5" t="n">
        <v>2207.0</v>
      </c>
      <c r="K5" s="5" t="n">
        <v>2419.0</v>
      </c>
      <c r="L5" s="5" t="n">
        <v>1401.0</v>
      </c>
      <c r="M5" s="5" t="n">
        <v>11716.0</v>
      </c>
      <c r="N5" s="11" t="n">
        <f si="1" t="shared"/>
        <v>20451.0</v>
      </c>
      <c r="O5" s="5" t="n">
        <v>6730723.0</v>
      </c>
      <c r="P5" s="5" t="n">
        <v>287808.0</v>
      </c>
      <c r="Q5" s="11" t="n">
        <f si="2" t="shared"/>
        <v>8735.0</v>
      </c>
      <c r="R5" s="6" t="n">
        <f si="0" t="shared"/>
        <v>32.94882655981683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13.0</v>
      </c>
      <c r="E6" s="5" t="n">
        <v>44.0</v>
      </c>
      <c r="F6" s="5" t="n">
        <v>3.0</v>
      </c>
      <c r="G6" s="5" t="n">
        <v>10.0</v>
      </c>
      <c r="H6" s="5" t="n">
        <v>124.0</v>
      </c>
      <c r="I6" s="5" t="n">
        <v>570.0</v>
      </c>
      <c r="J6" s="5" t="n">
        <v>645.0</v>
      </c>
      <c r="K6" s="5" t="n">
        <v>745.0</v>
      </c>
      <c r="L6" s="5" t="n">
        <v>491.0</v>
      </c>
      <c r="M6" s="5" t="n">
        <v>3690.0</v>
      </c>
      <c r="N6" s="11" t="n">
        <f si="1" t="shared"/>
        <v>6335.0</v>
      </c>
      <c r="O6" s="5" t="n">
        <v>2157384.0</v>
      </c>
      <c r="P6" s="5" t="n">
        <v>91550.0</v>
      </c>
      <c r="Q6" s="11" t="n">
        <f si="2" t="shared"/>
        <v>2645.0</v>
      </c>
      <c r="R6" s="6" t="n">
        <f si="0" t="shared"/>
        <v>34.6124763705104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51.0</v>
      </c>
      <c r="E7" s="5" t="n">
        <v>24.0</v>
      </c>
      <c r="F7" s="5" t="n">
        <v>14.0</v>
      </c>
      <c r="G7" s="5" t="n">
        <v>7.0</v>
      </c>
      <c r="H7" s="5" t="n">
        <v>89.0</v>
      </c>
      <c r="I7" s="5" t="n">
        <v>294.0</v>
      </c>
      <c r="J7" s="5" t="n">
        <v>256.0</v>
      </c>
      <c r="K7" s="5" t="n">
        <v>315.0</v>
      </c>
      <c r="L7" s="5" t="n">
        <v>188.0</v>
      </c>
      <c r="M7" s="5" t="n">
        <v>3091.0</v>
      </c>
      <c r="N7" s="11" t="n">
        <f si="1" t="shared"/>
        <v>4329.0</v>
      </c>
      <c r="O7" s="5" t="n">
        <v>2077561.0</v>
      </c>
      <c r="P7" s="5" t="n">
        <v>37515.0</v>
      </c>
      <c r="Q7" s="11" t="n">
        <f si="2" t="shared"/>
        <v>1238.0</v>
      </c>
      <c r="R7" s="6" t="n">
        <f si="0" t="shared"/>
        <v>30.302907915993536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6.0</v>
      </c>
      <c r="E8" s="5" t="n">
        <v>3.0</v>
      </c>
      <c r="F8" s="5" t="n">
        <v>3.0</v>
      </c>
      <c r="G8" s="5" t="n">
        <v>7.0</v>
      </c>
      <c r="H8" s="5" t="n">
        <v>50.0</v>
      </c>
      <c r="I8" s="5" t="n">
        <v>154.0</v>
      </c>
      <c r="J8" s="5" t="n">
        <v>129.0</v>
      </c>
      <c r="K8" s="5" t="n">
        <v>189.0</v>
      </c>
      <c r="L8" s="5" t="n">
        <v>52.0</v>
      </c>
      <c r="M8" s="5" t="n">
        <v>559.0</v>
      </c>
      <c r="N8" s="11" t="n">
        <f si="1" t="shared"/>
        <v>1152.0</v>
      </c>
      <c r="O8" s="5" t="n">
        <v>310230.0</v>
      </c>
      <c r="P8" s="5" t="n">
        <v>16779.0</v>
      </c>
      <c r="Q8" s="11" t="n">
        <f si="2" t="shared"/>
        <v>593.0</v>
      </c>
      <c r="R8" s="6" t="n">
        <f si="0" t="shared"/>
        <v>28.29510961214165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617.0</v>
      </c>
      <c r="E9" s="5" t="n">
        <v>89.0</v>
      </c>
      <c r="F9" s="5" t="n">
        <v>5.0</v>
      </c>
      <c r="G9" s="5" t="n">
        <v>7.0</v>
      </c>
      <c r="H9" s="5" t="n">
        <v>103.0</v>
      </c>
      <c r="I9" s="5" t="n">
        <v>1142.0</v>
      </c>
      <c r="J9" s="5" t="n">
        <v>786.0</v>
      </c>
      <c r="K9" s="5" t="n">
        <v>822.0</v>
      </c>
      <c r="L9" s="5" t="n">
        <v>349.0</v>
      </c>
      <c r="M9" s="5" t="n">
        <v>10050.0</v>
      </c>
      <c r="N9" s="11" t="n">
        <f si="1" t="shared"/>
        <v>13970.0</v>
      </c>
      <c r="O9" s="5" t="n">
        <v>7247811.0</v>
      </c>
      <c r="P9" s="5" t="n">
        <v>93925.0</v>
      </c>
      <c r="Q9" s="11" t="n">
        <f si="2" t="shared"/>
        <v>3920.0</v>
      </c>
      <c r="R9" s="6" t="n">
        <f si="0" t="shared"/>
        <v>23.960459183673468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39.0</v>
      </c>
      <c r="E10" s="5" t="n">
        <v>16.0</v>
      </c>
      <c r="F10" s="5" t="n">
        <v>3.0</v>
      </c>
      <c r="G10" s="5" t="n">
        <v>12.0</v>
      </c>
      <c r="H10" s="5" t="n">
        <v>194.0</v>
      </c>
      <c r="I10" s="5" t="n">
        <v>1040.0</v>
      </c>
      <c r="J10" s="5" t="n">
        <v>954.0</v>
      </c>
      <c r="K10" s="5" t="n">
        <v>798.0</v>
      </c>
      <c r="L10" s="5" t="n">
        <v>279.0</v>
      </c>
      <c r="M10" s="5" t="n">
        <v>1305.0</v>
      </c>
      <c r="N10" s="11" t="n">
        <f si="1" t="shared"/>
        <v>4640.0</v>
      </c>
      <c r="O10" s="5" t="n">
        <v>671387.0</v>
      </c>
      <c r="P10" s="5" t="n">
        <v>89432.0</v>
      </c>
      <c r="Q10" s="11" t="n">
        <f si="2" t="shared"/>
        <v>3335.0</v>
      </c>
      <c r="R10" s="6" t="n">
        <f si="0" t="shared"/>
        <v>26.816191904047976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344.0</v>
      </c>
      <c r="E11" s="5" t="n">
        <v>376.0</v>
      </c>
      <c r="F11" s="5" t="n">
        <v>85.0</v>
      </c>
      <c r="G11" s="5" t="n">
        <v>163.0</v>
      </c>
      <c r="H11" s="5" t="n">
        <v>271.0</v>
      </c>
      <c r="I11" s="5" t="n">
        <v>1449.0</v>
      </c>
      <c r="J11" s="5" t="n">
        <v>2539.0</v>
      </c>
      <c r="K11" s="5" t="n">
        <v>2695.0</v>
      </c>
      <c r="L11" s="5" t="n">
        <v>578.0</v>
      </c>
      <c r="M11" s="5" t="n">
        <v>31061.0</v>
      </c>
      <c r="N11" s="11" t="n">
        <f si="1" t="shared"/>
        <v>39561.0</v>
      </c>
      <c r="O11" s="5" t="n">
        <v>4.1249779E7</v>
      </c>
      <c r="P11" s="5" t="n">
        <v>240196.0</v>
      </c>
      <c r="Q11" s="11" t="n">
        <f si="2" t="shared"/>
        <v>8500.0</v>
      </c>
      <c r="R11" s="6" t="n">
        <f si="0" t="shared"/>
        <v>28.258352941176472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887.0</v>
      </c>
      <c r="E12" s="5" t="n">
        <v>594.0</v>
      </c>
      <c r="F12" s="5" t="n">
        <v>49.0</v>
      </c>
      <c r="G12" s="5" t="n">
        <v>61.0</v>
      </c>
      <c r="H12" s="5" t="n">
        <v>163.0</v>
      </c>
      <c r="I12" s="5" t="n">
        <v>1345.0</v>
      </c>
      <c r="J12" s="5" t="n">
        <v>1068.0</v>
      </c>
      <c r="K12" s="5" t="n">
        <v>2074.0</v>
      </c>
      <c r="L12" s="5" t="n">
        <v>481.0</v>
      </c>
      <c r="M12" s="5" t="n">
        <v>15906.0</v>
      </c>
      <c r="N12" s="11" t="n">
        <f si="1" t="shared"/>
        <v>22628.0</v>
      </c>
      <c r="O12" s="5" t="n">
        <v>1.7887849E7</v>
      </c>
      <c r="P12" s="5" t="n">
        <v>168513.0</v>
      </c>
      <c r="Q12" s="11" t="n">
        <f si="2" t="shared"/>
        <v>6722.0</v>
      </c>
      <c r="R12" s="6" t="n">
        <f si="0" t="shared"/>
        <v>25.06887831002678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11.0</v>
      </c>
      <c r="E13" s="5" t="n">
        <v>6.0</v>
      </c>
      <c r="F13" s="5" t="n">
        <v>1.0</v>
      </c>
      <c r="G13" s="5" t="n">
        <v>5.0</v>
      </c>
      <c r="H13" s="5" t="n">
        <v>53.0</v>
      </c>
      <c r="I13" s="5" t="n">
        <v>230.0</v>
      </c>
      <c r="J13" s="5" t="n">
        <v>326.0</v>
      </c>
      <c r="K13" s="5" t="n">
        <v>374.0</v>
      </c>
      <c r="L13" s="5" t="n">
        <v>258.0</v>
      </c>
      <c r="M13" s="5" t="n">
        <v>11260.0</v>
      </c>
      <c r="N13" s="11" t="n">
        <f si="1" t="shared"/>
        <v>12524.0</v>
      </c>
      <c r="O13" s="5" t="n">
        <v>1.1310503E7</v>
      </c>
      <c r="P13" s="5" t="n">
        <v>46453.0</v>
      </c>
      <c r="Q13" s="11" t="n">
        <f si="2" t="shared"/>
        <v>1264.0</v>
      </c>
      <c r="R13" s="6" t="n">
        <f si="0" t="shared"/>
        <v>36.750791139240505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6.0</v>
      </c>
      <c r="E14" s="5" t="n">
        <v>14.0</v>
      </c>
      <c r="F14" s="5" t="n">
        <v>2.0</v>
      </c>
      <c r="G14" s="5" t="n">
        <v>7.0</v>
      </c>
      <c r="H14" s="5" t="n">
        <v>40.0</v>
      </c>
      <c r="I14" s="5" t="n">
        <v>380.0</v>
      </c>
      <c r="J14" s="5" t="n">
        <v>1130.0</v>
      </c>
      <c r="K14" s="5" t="n">
        <v>1127.0</v>
      </c>
      <c r="L14" s="5" t="n">
        <v>911.0</v>
      </c>
      <c r="M14" s="5" t="n">
        <v>66733.0</v>
      </c>
      <c r="N14" s="11" t="n">
        <f si="1" t="shared"/>
        <v>70350.0</v>
      </c>
      <c r="O14" s="5" t="n">
        <v>7.6482718E7</v>
      </c>
      <c r="P14" s="5" t="n">
        <v>153538.0</v>
      </c>
      <c r="Q14" s="11" t="n">
        <f si="2" t="shared"/>
        <v>3617.0</v>
      </c>
      <c r="R14" s="6" t="n">
        <f si="0" t="shared"/>
        <v>42.44899087641692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17.0</v>
      </c>
      <c r="G15" s="5" t="n">
        <f si="3" t="shared"/>
        <v>11.0</v>
      </c>
      <c r="H15" s="5" t="n">
        <f si="3" t="shared"/>
        <v>20.0</v>
      </c>
      <c r="I15" s="5" t="n">
        <f si="3" t="shared"/>
        <v>79.0</v>
      </c>
      <c r="J15" s="5" t="n">
        <f si="3" t="shared"/>
        <v>122.0</v>
      </c>
      <c r="K15" s="5" t="n">
        <f si="3" t="shared"/>
        <v>109.0</v>
      </c>
      <c r="L15" s="5" t="n">
        <f si="3" t="shared"/>
        <v>39.0</v>
      </c>
      <c r="M15" s="5" t="n">
        <f si="3" t="shared"/>
        <v>646.0</v>
      </c>
      <c r="N15" s="5" t="n">
        <f ref="N15" si="4" t="shared">N16-N9-N10-N11-N12-N13-N14</f>
        <v>1051.0</v>
      </c>
      <c r="O15" s="5" t="n">
        <f>O16-O9-O10-O11-O12-O13-O14</f>
        <v>548677.0</v>
      </c>
      <c r="P15" s="5" t="n">
        <f>P16-P9-P10-P11-P12-P13-P14</f>
        <v>11744.0</v>
      </c>
      <c r="Q15" s="11" t="n">
        <f si="2" t="shared"/>
        <v>405.0</v>
      </c>
      <c r="R15" s="6" t="n">
        <f si="0" t="shared"/>
        <v>28.997530864197532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1910.0</v>
      </c>
      <c r="E16" s="5" t="n">
        <v>1097.0</v>
      </c>
      <c r="F16" s="5" t="n">
        <v>162.0</v>
      </c>
      <c r="G16" s="5" t="n">
        <v>266.0</v>
      </c>
      <c r="H16" s="5" t="n">
        <v>844.0</v>
      </c>
      <c r="I16" s="5" t="n">
        <v>5665.0</v>
      </c>
      <c r="J16" s="5" t="n">
        <v>6925.0</v>
      </c>
      <c r="K16" s="5" t="n">
        <v>7999.0</v>
      </c>
      <c r="L16" s="5" t="n">
        <v>2895.0</v>
      </c>
      <c r="M16" s="5" t="n">
        <v>136961.0</v>
      </c>
      <c r="N16" s="11" t="n">
        <f ref="N16:N48" si="5" t="shared">SUM(D16:M16)</f>
        <v>164724.0</v>
      </c>
      <c r="O16" s="5" t="n">
        <v>1.55398724E8</v>
      </c>
      <c r="P16" s="5" t="n">
        <v>803801.0</v>
      </c>
      <c r="Q16" s="11" t="n">
        <f si="2" t="shared"/>
        <v>27763.0</v>
      </c>
      <c r="R16" s="6" t="n">
        <f si="0" t="shared"/>
        <v>28.952238590930374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21.0</v>
      </c>
      <c r="E17" s="5" t="n">
        <f ref="E17:M17" si="6" t="shared">E18-E16-E3-E4-E5-E6-E7-E8</f>
        <v>8.0</v>
      </c>
      <c r="F17" s="5" t="n">
        <f si="6" t="shared"/>
        <v>4.0</v>
      </c>
      <c r="G17" s="5" t="n">
        <f si="6" t="shared"/>
        <v>4.0</v>
      </c>
      <c r="H17" s="5" t="n">
        <f si="6" t="shared"/>
        <v>22.0</v>
      </c>
      <c r="I17" s="5" t="n">
        <f si="6" t="shared"/>
        <v>40.0</v>
      </c>
      <c r="J17" s="5" t="n">
        <f si="6" t="shared"/>
        <v>61.0</v>
      </c>
      <c r="K17" s="5" t="n">
        <f si="6" t="shared"/>
        <v>101.0</v>
      </c>
      <c r="L17" s="5" t="n">
        <f si="6" t="shared"/>
        <v>36.0</v>
      </c>
      <c r="M17" s="5" t="n">
        <f si="6" t="shared"/>
        <v>874.0</v>
      </c>
      <c r="N17" s="11" t="n">
        <f si="5" t="shared"/>
        <v>1171.0</v>
      </c>
      <c r="O17" s="5" t="n">
        <f>O18-O16-O3-O4-O5-O6-O7-O8</f>
        <v>772687.0</v>
      </c>
      <c r="P17" s="5" t="n">
        <f>P18-P16-P3-P4-P5-P6-P7-P8</f>
        <v>8947.0</v>
      </c>
      <c r="Q17" s="11" t="n">
        <f si="2" t="shared"/>
        <v>297.0</v>
      </c>
      <c r="R17" s="6" t="n">
        <f si="0" t="shared"/>
        <v>30.124579124579125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2273.0</v>
      </c>
      <c r="E18" s="5" t="n">
        <v>1272.0</v>
      </c>
      <c r="F18" s="5" t="n">
        <v>332.0</v>
      </c>
      <c r="G18" s="5" t="n">
        <v>359.0</v>
      </c>
      <c r="H18" s="5" t="n">
        <v>1798.0</v>
      </c>
      <c r="I18" s="5" t="n">
        <v>9466.0</v>
      </c>
      <c r="J18" s="5" t="n">
        <v>11201.0</v>
      </c>
      <c r="K18" s="5" t="n">
        <v>12614.0</v>
      </c>
      <c r="L18" s="5" t="n">
        <v>5700.0</v>
      </c>
      <c r="M18" s="5" t="n">
        <v>176010.0</v>
      </c>
      <c r="N18" s="11" t="n">
        <f si="5" t="shared"/>
        <v>221025.0</v>
      </c>
      <c r="O18" s="5" t="n">
        <v>1.70238109E8</v>
      </c>
      <c r="P18" s="5" t="n">
        <v>1365342.0</v>
      </c>
      <c r="Q18" s="11" t="n">
        <f si="2" t="shared"/>
        <v>45015.0</v>
      </c>
      <c r="R18" s="6" t="n">
        <f si="0" t="shared"/>
        <v>30.33082305898034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14.0</v>
      </c>
      <c r="E19" s="5" t="n">
        <v>0.0</v>
      </c>
      <c r="F19" s="5" t="n">
        <v>1.0</v>
      </c>
      <c r="G19" s="5" t="n">
        <v>4.0</v>
      </c>
      <c r="H19" s="5" t="n">
        <v>29.0</v>
      </c>
      <c r="I19" s="5" t="n">
        <v>189.0</v>
      </c>
      <c r="J19" s="5" t="n">
        <v>418.0</v>
      </c>
      <c r="K19" s="5" t="n">
        <v>507.0</v>
      </c>
      <c r="L19" s="5" t="n">
        <v>200.0</v>
      </c>
      <c r="M19" s="5" t="n">
        <v>1523.0</v>
      </c>
      <c r="N19" s="11" t="n">
        <f si="5" t="shared"/>
        <v>2885.0</v>
      </c>
      <c r="O19" s="5" t="n">
        <v>1049481.0</v>
      </c>
      <c r="P19" s="5" t="n">
        <v>49472.0</v>
      </c>
      <c r="Q19" s="11" t="n">
        <f si="2" t="shared"/>
        <v>1362.0</v>
      </c>
      <c r="R19" s="6" t="n">
        <f si="0" t="shared"/>
        <v>36.3230543318649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151.0</v>
      </c>
      <c r="E20" s="5" t="n">
        <v>42.0</v>
      </c>
      <c r="F20" s="5" t="n">
        <v>48.0</v>
      </c>
      <c r="G20" s="5" t="n">
        <v>29.0</v>
      </c>
      <c r="H20" s="5" t="n">
        <v>426.0</v>
      </c>
      <c r="I20" s="5" t="n">
        <v>1902.0</v>
      </c>
      <c r="J20" s="5" t="n">
        <v>3731.0</v>
      </c>
      <c r="K20" s="5" t="n">
        <v>4769.0</v>
      </c>
      <c r="L20" s="5" t="n">
        <v>1678.0</v>
      </c>
      <c r="M20" s="5" t="n">
        <v>8412.0</v>
      </c>
      <c r="N20" s="11" t="n">
        <f si="5" t="shared"/>
        <v>21188.0</v>
      </c>
      <c r="O20" s="5" t="n">
        <v>4713518.0</v>
      </c>
      <c r="P20" s="5" t="n">
        <v>444355.0</v>
      </c>
      <c r="Q20" s="11" t="n">
        <f si="2" t="shared"/>
        <v>12776.0</v>
      </c>
      <c r="R20" s="6" t="n">
        <f si="0" t="shared"/>
        <v>34.78044771446462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4.0</v>
      </c>
      <c r="E21" s="5" t="n">
        <v>1.0</v>
      </c>
      <c r="F21" s="5" t="n">
        <v>3.0</v>
      </c>
      <c r="G21" s="5" t="n">
        <v>2.0</v>
      </c>
      <c r="H21" s="5" t="n">
        <v>6.0</v>
      </c>
      <c r="I21" s="5" t="n">
        <v>49.0</v>
      </c>
      <c r="J21" s="5" t="n">
        <v>32.0</v>
      </c>
      <c r="K21" s="5" t="n">
        <v>42.0</v>
      </c>
      <c r="L21" s="5" t="n">
        <v>28.0</v>
      </c>
      <c r="M21" s="5" t="n">
        <v>155.0</v>
      </c>
      <c r="N21" s="11" t="n">
        <f si="5" t="shared"/>
        <v>322.0</v>
      </c>
      <c r="O21" s="5" t="n">
        <v>81302.0</v>
      </c>
      <c r="P21" s="5" t="n">
        <v>5432.0</v>
      </c>
      <c r="Q21" s="11" t="n">
        <f si="2" t="shared"/>
        <v>167.0</v>
      </c>
      <c r="R21" s="6" t="n">
        <f si="0" t="shared"/>
        <v>32.52694610778443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5.0</v>
      </c>
      <c r="E22" s="5" t="n">
        <v>0.0</v>
      </c>
      <c r="F22" s="5" t="n">
        <v>4.0</v>
      </c>
      <c r="G22" s="5" t="n">
        <v>8.0</v>
      </c>
      <c r="H22" s="5" t="n">
        <v>3.0</v>
      </c>
      <c r="I22" s="5" t="n">
        <v>47.0</v>
      </c>
      <c r="J22" s="5" t="n">
        <v>31.0</v>
      </c>
      <c r="K22" s="5" t="n">
        <v>48.0</v>
      </c>
      <c r="L22" s="5" t="n">
        <v>21.0</v>
      </c>
      <c r="M22" s="5" t="n">
        <v>166.0</v>
      </c>
      <c r="N22" s="11" t="n">
        <f si="5" t="shared"/>
        <v>333.0</v>
      </c>
      <c r="O22" s="5" t="n">
        <v>83843.0</v>
      </c>
      <c r="P22" s="5" t="n">
        <v>5090.0</v>
      </c>
      <c r="Q22" s="11" t="n">
        <f si="2" t="shared"/>
        <v>167.0</v>
      </c>
      <c r="R22" s="6" t="n">
        <f si="0" t="shared"/>
        <v>30.479041916167663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2.0</v>
      </c>
      <c r="G23" s="5" t="n">
        <v>0.0</v>
      </c>
      <c r="H23" s="5" t="n">
        <v>1.0</v>
      </c>
      <c r="I23" s="5" t="n">
        <v>2.0</v>
      </c>
      <c r="J23" s="5" t="n">
        <v>12.0</v>
      </c>
      <c r="K23" s="5" t="n">
        <v>6.0</v>
      </c>
      <c r="L23" s="5" t="n">
        <v>4.0</v>
      </c>
      <c r="M23" s="5" t="n">
        <v>37.0</v>
      </c>
      <c r="N23" s="11" t="n">
        <f si="5" t="shared"/>
        <v>64.0</v>
      </c>
      <c r="O23" s="5" t="n">
        <v>21842.0</v>
      </c>
      <c r="P23" s="5" t="n">
        <v>927.0</v>
      </c>
      <c r="Q23" s="11" t="n">
        <f si="2" t="shared"/>
        <v>27.0</v>
      </c>
      <c r="R23" s="6" t="n">
        <f si="0" t="shared"/>
        <v>34.333333333333336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4.0</v>
      </c>
      <c r="E24" s="5" t="n">
        <f ref="E24:M24" si="7" t="shared">E25-E19-E20-E21-E22-E23</f>
        <v>3.0</v>
      </c>
      <c r="F24" s="5" t="n">
        <f si="7" t="shared"/>
        <v>21.0</v>
      </c>
      <c r="G24" s="5" t="n">
        <f si="7" t="shared"/>
        <v>30.0</v>
      </c>
      <c r="H24" s="5" t="n">
        <f si="7" t="shared"/>
        <v>33.0</v>
      </c>
      <c r="I24" s="5" t="n">
        <f si="7" t="shared"/>
        <v>72.0</v>
      </c>
      <c r="J24" s="5" t="n">
        <f si="7" t="shared"/>
        <v>128.0</v>
      </c>
      <c r="K24" s="5" t="n">
        <f si="7" t="shared"/>
        <v>111.0</v>
      </c>
      <c r="L24" s="5" t="n">
        <f si="7" t="shared"/>
        <v>82.0</v>
      </c>
      <c r="M24" s="5" t="n">
        <f si="7" t="shared"/>
        <v>1341.0</v>
      </c>
      <c r="N24" s="11" t="n">
        <f si="5" t="shared"/>
        <v>1825.0</v>
      </c>
      <c r="O24" s="5" t="n">
        <f>O25-O19-O20-O21-O22-O23</f>
        <v>896529.0</v>
      </c>
      <c r="P24" s="5" t="n">
        <f>P25-P19-P20-P21-P22-P23</f>
        <v>14626.0</v>
      </c>
      <c r="Q24" s="11" t="n">
        <f si="2" t="shared"/>
        <v>484.0</v>
      </c>
      <c r="R24" s="6" t="n">
        <f si="0" t="shared"/>
        <v>30.21900826446281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178.0</v>
      </c>
      <c r="E25" s="5" t="n">
        <v>46.0</v>
      </c>
      <c r="F25" s="5" t="n">
        <v>79.0</v>
      </c>
      <c r="G25" s="5" t="n">
        <v>73.0</v>
      </c>
      <c r="H25" s="5" t="n">
        <v>498.0</v>
      </c>
      <c r="I25" s="5" t="n">
        <v>2261.0</v>
      </c>
      <c r="J25" s="5" t="n">
        <v>4352.0</v>
      </c>
      <c r="K25" s="5" t="n">
        <v>5483.0</v>
      </c>
      <c r="L25" s="5" t="n">
        <v>2013.0</v>
      </c>
      <c r="M25" s="5" t="n">
        <v>11634.0</v>
      </c>
      <c r="N25" s="11" t="n">
        <f si="5" t="shared"/>
        <v>26617.0</v>
      </c>
      <c r="O25" s="5" t="n">
        <v>6846515.0</v>
      </c>
      <c r="P25" s="5" t="n">
        <v>519902.0</v>
      </c>
      <c r="Q25" s="11" t="n">
        <f si="2" t="shared"/>
        <v>14983.0</v>
      </c>
      <c r="R25" s="6" t="n">
        <f si="0" t="shared"/>
        <v>34.699459387305616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33.0</v>
      </c>
      <c r="E26" s="5" t="n">
        <v>3.0</v>
      </c>
      <c r="F26" s="5" t="n">
        <v>6.0</v>
      </c>
      <c r="G26" s="5" t="n">
        <v>2.0</v>
      </c>
      <c r="H26" s="5" t="n">
        <v>30.0</v>
      </c>
      <c r="I26" s="5" t="n">
        <v>143.0</v>
      </c>
      <c r="J26" s="5" t="n">
        <v>81.0</v>
      </c>
      <c r="K26" s="5" t="n">
        <v>168.0</v>
      </c>
      <c r="L26" s="5" t="n">
        <v>99.0</v>
      </c>
      <c r="M26" s="5" t="n">
        <v>344.0</v>
      </c>
      <c r="N26" s="11" t="n">
        <f si="5" t="shared"/>
        <v>909.0</v>
      </c>
      <c r="O26" s="5" t="n">
        <v>116096.0</v>
      </c>
      <c r="P26" s="5" t="n">
        <v>18289.0</v>
      </c>
      <c r="Q26" s="11" t="n">
        <f si="2" t="shared"/>
        <v>565.0</v>
      </c>
      <c r="R26" s="6" t="n">
        <f si="0" t="shared"/>
        <v>32.36991150442478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9.0</v>
      </c>
      <c r="E27" s="5" t="n">
        <v>2.0</v>
      </c>
      <c r="F27" s="5" t="n">
        <v>3.0</v>
      </c>
      <c r="G27" s="5" t="n">
        <v>1.0</v>
      </c>
      <c r="H27" s="5" t="n">
        <v>70.0</v>
      </c>
      <c r="I27" s="5" t="n">
        <v>198.0</v>
      </c>
      <c r="J27" s="5" t="n">
        <v>421.0</v>
      </c>
      <c r="K27" s="5" t="n">
        <v>434.0</v>
      </c>
      <c r="L27" s="5" t="n">
        <v>163.0</v>
      </c>
      <c r="M27" s="5" t="n">
        <v>1478.0</v>
      </c>
      <c r="N27" s="11" t="n">
        <f si="5" t="shared"/>
        <v>2779.0</v>
      </c>
      <c r="O27" s="5" t="n">
        <v>771410.0</v>
      </c>
      <c r="P27" s="5" t="n">
        <v>43414.0</v>
      </c>
      <c r="Q27" s="11" t="n">
        <f si="2" t="shared"/>
        <v>1301.0</v>
      </c>
      <c r="R27" s="6" t="n">
        <f si="0" t="shared"/>
        <v>33.36971560338201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17.0</v>
      </c>
      <c r="E28" s="5" t="n">
        <v>15.0</v>
      </c>
      <c r="F28" s="5" t="n">
        <v>1.0</v>
      </c>
      <c r="G28" s="5" t="n">
        <v>5.0</v>
      </c>
      <c r="H28" s="5" t="n">
        <v>79.0</v>
      </c>
      <c r="I28" s="5" t="n">
        <v>351.0</v>
      </c>
      <c r="J28" s="5" t="n">
        <v>578.0</v>
      </c>
      <c r="K28" s="5" t="n">
        <v>762.0</v>
      </c>
      <c r="L28" s="5" t="n">
        <v>250.0</v>
      </c>
      <c r="M28" s="5" t="n">
        <v>1158.0</v>
      </c>
      <c r="N28" s="11" t="n">
        <f si="5" t="shared"/>
        <v>3216.0</v>
      </c>
      <c r="O28" s="5" t="n">
        <v>559119.0</v>
      </c>
      <c r="P28" s="5" t="n">
        <v>68331.0</v>
      </c>
      <c r="Q28" s="11" t="n">
        <f si="2" t="shared"/>
        <v>2058.0</v>
      </c>
      <c r="R28" s="6" t="n">
        <f si="0" t="shared"/>
        <v>33.20262390670554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8.0</v>
      </c>
      <c r="E29" s="5" t="n">
        <v>1.0</v>
      </c>
      <c r="F29" s="5" t="n">
        <v>1.0</v>
      </c>
      <c r="G29" s="5" t="n">
        <v>4.0</v>
      </c>
      <c r="H29" s="5" t="n">
        <v>34.0</v>
      </c>
      <c r="I29" s="5" t="n">
        <v>99.0</v>
      </c>
      <c r="J29" s="5" t="n">
        <v>166.0</v>
      </c>
      <c r="K29" s="5" t="n">
        <v>184.0</v>
      </c>
      <c r="L29" s="5" t="n">
        <v>64.0</v>
      </c>
      <c r="M29" s="5" t="n">
        <v>472.0</v>
      </c>
      <c r="N29" s="11" t="n">
        <f si="5" t="shared"/>
        <v>1033.0</v>
      </c>
      <c r="O29" s="5" t="n">
        <v>271708.0</v>
      </c>
      <c r="P29" s="5" t="n">
        <v>17854.0</v>
      </c>
      <c r="Q29" s="11" t="n">
        <f si="2" t="shared"/>
        <v>561.0</v>
      </c>
      <c r="R29" s="6" t="n">
        <f si="0" t="shared"/>
        <v>31.825311942959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126.0</v>
      </c>
      <c r="E30" s="5" t="n">
        <v>13.0</v>
      </c>
      <c r="F30" s="5" t="n">
        <v>3.0</v>
      </c>
      <c r="G30" s="5" t="n">
        <v>5.0</v>
      </c>
      <c r="H30" s="5" t="n">
        <v>65.0</v>
      </c>
      <c r="I30" s="5" t="n">
        <v>722.0</v>
      </c>
      <c r="J30" s="5" t="n">
        <v>294.0</v>
      </c>
      <c r="K30" s="5" t="n">
        <v>454.0</v>
      </c>
      <c r="L30" s="5" t="n">
        <v>133.0</v>
      </c>
      <c r="M30" s="5" t="n">
        <v>973.0</v>
      </c>
      <c r="N30" s="11" t="n">
        <f si="5" t="shared"/>
        <v>2788.0</v>
      </c>
      <c r="O30" s="5" t="n">
        <v>231948.0</v>
      </c>
      <c r="P30" s="5" t="n">
        <v>44538.0</v>
      </c>
      <c r="Q30" s="11" t="n">
        <f si="2" t="shared"/>
        <v>1815.0</v>
      </c>
      <c r="R30" s="6" t="n">
        <f si="0" t="shared"/>
        <v>24.538842975206613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20.0</v>
      </c>
      <c r="I31" s="5" t="n">
        <v>54.0</v>
      </c>
      <c r="J31" s="5" t="n">
        <v>95.0</v>
      </c>
      <c r="K31" s="5" t="n">
        <v>89.0</v>
      </c>
      <c r="L31" s="5" t="n">
        <v>35.0</v>
      </c>
      <c r="M31" s="5" t="n">
        <v>183.0</v>
      </c>
      <c r="N31" s="11" t="n">
        <f si="5" t="shared"/>
        <v>476.0</v>
      </c>
      <c r="O31" s="5" t="n">
        <v>95120.0</v>
      </c>
      <c r="P31" s="5" t="n">
        <v>9386.0</v>
      </c>
      <c r="Q31" s="11" t="n">
        <f si="2" t="shared"/>
        <v>293.0</v>
      </c>
      <c r="R31" s="6" t="n">
        <f si="0" t="shared"/>
        <v>32.034129692832764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1.0</v>
      </c>
      <c r="E32" s="5" t="n">
        <v>0.0</v>
      </c>
      <c r="F32" s="5" t="n">
        <v>2.0</v>
      </c>
      <c r="G32" s="5" t="n">
        <v>2.0</v>
      </c>
      <c r="H32" s="5" t="n">
        <v>24.0</v>
      </c>
      <c r="I32" s="5" t="n">
        <v>83.0</v>
      </c>
      <c r="J32" s="5" t="n">
        <v>75.0</v>
      </c>
      <c r="K32" s="5" t="n">
        <v>116.0</v>
      </c>
      <c r="L32" s="5" t="n">
        <v>68.0</v>
      </c>
      <c r="M32" s="5" t="n">
        <v>370.0</v>
      </c>
      <c r="N32" s="11" t="n">
        <f si="5" t="shared"/>
        <v>741.0</v>
      </c>
      <c r="O32" s="5" t="n">
        <v>182973.0</v>
      </c>
      <c r="P32" s="5" t="n">
        <v>12898.0</v>
      </c>
      <c r="Q32" s="11" t="n">
        <f si="2" t="shared"/>
        <v>371.0</v>
      </c>
      <c r="R32" s="6" t="n">
        <f si="0" t="shared"/>
        <v>34.76549865229111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169.0</v>
      </c>
      <c r="E33" s="5" t="n">
        <v>22.0</v>
      </c>
      <c r="F33" s="5" t="n">
        <v>13.0</v>
      </c>
      <c r="G33" s="5" t="n">
        <v>19.0</v>
      </c>
      <c r="H33" s="5" t="n">
        <v>77.0</v>
      </c>
      <c r="I33" s="5" t="n">
        <v>799.0</v>
      </c>
      <c r="J33" s="5" t="n">
        <v>604.0</v>
      </c>
      <c r="K33" s="5" t="n">
        <v>1515.0</v>
      </c>
      <c r="L33" s="5" t="n">
        <v>390.0</v>
      </c>
      <c r="M33" s="5" t="n">
        <v>2391.0</v>
      </c>
      <c r="N33" s="11" t="n">
        <f si="5" t="shared"/>
        <v>5999.0</v>
      </c>
      <c r="O33" s="5" t="n">
        <v>1134394.0</v>
      </c>
      <c r="P33" s="5" t="n">
        <v>118800.0</v>
      </c>
      <c r="Q33" s="11" t="n">
        <f si="2" t="shared"/>
        <v>3608.0</v>
      </c>
      <c r="R33" s="6" t="n">
        <f si="0" t="shared"/>
        <v>32.926829268292686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1.0</v>
      </c>
      <c r="G34" s="5" t="n">
        <v>0.0</v>
      </c>
      <c r="H34" s="5" t="n">
        <v>21.0</v>
      </c>
      <c r="I34" s="5" t="n">
        <v>34.0</v>
      </c>
      <c r="J34" s="5" t="n">
        <v>72.0</v>
      </c>
      <c r="K34" s="5" t="n">
        <v>110.0</v>
      </c>
      <c r="L34" s="5" t="n">
        <v>24.0</v>
      </c>
      <c r="M34" s="5" t="n">
        <v>140.0</v>
      </c>
      <c r="N34" s="11" t="n">
        <f si="5" t="shared"/>
        <v>403.0</v>
      </c>
      <c r="O34" s="5" t="n">
        <v>64879.0</v>
      </c>
      <c r="P34" s="5" t="n">
        <v>8610.0</v>
      </c>
      <c r="Q34" s="11" t="n">
        <f si="2" t="shared"/>
        <v>263.0</v>
      </c>
      <c r="R34" s="6" t="n">
        <f si="0" t="shared"/>
        <v>32.73764258555133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1.0</v>
      </c>
      <c r="F35" s="5" t="n">
        <v>2.0</v>
      </c>
      <c r="G35" s="5" t="n">
        <v>0.0</v>
      </c>
      <c r="H35" s="5" t="n">
        <v>2.0</v>
      </c>
      <c r="I35" s="5" t="n">
        <v>3.0</v>
      </c>
      <c r="J35" s="5" t="n">
        <v>7.0</v>
      </c>
      <c r="K35" s="5" t="n">
        <v>18.0</v>
      </c>
      <c r="L35" s="5" t="n">
        <v>6.0</v>
      </c>
      <c r="M35" s="5" t="n">
        <v>32.0</v>
      </c>
      <c r="N35" s="11" t="n">
        <f si="5" t="shared"/>
        <v>71.0</v>
      </c>
      <c r="O35" s="5" t="n">
        <v>13898.0</v>
      </c>
      <c r="P35" s="5" t="n">
        <v>1536.0</v>
      </c>
      <c r="Q35" s="11" t="n">
        <f si="2" t="shared"/>
        <v>39.0</v>
      </c>
      <c r="R35" s="6" t="n">
        <f si="0" t="shared"/>
        <v>39.38461538461539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5.0</v>
      </c>
      <c r="E36" s="5" t="n">
        <v>0.0</v>
      </c>
      <c r="F36" s="5" t="n">
        <v>0.0</v>
      </c>
      <c r="G36" s="5" t="n">
        <v>9.0</v>
      </c>
      <c r="H36" s="5" t="n">
        <v>20.0</v>
      </c>
      <c r="I36" s="5" t="n">
        <v>42.0</v>
      </c>
      <c r="J36" s="5" t="n">
        <v>68.0</v>
      </c>
      <c r="K36" s="5" t="n">
        <v>77.0</v>
      </c>
      <c r="L36" s="5" t="n">
        <v>20.0</v>
      </c>
      <c r="M36" s="5" t="n">
        <v>182.0</v>
      </c>
      <c r="N36" s="11" t="n">
        <f si="5" t="shared"/>
        <v>423.0</v>
      </c>
      <c r="O36" s="5" t="n">
        <v>76934.0</v>
      </c>
      <c r="P36" s="5" t="n">
        <v>7040.0</v>
      </c>
      <c r="Q36" s="11" t="n">
        <f si="2" t="shared"/>
        <v>241.0</v>
      </c>
      <c r="R36" s="6" t="n">
        <f si="0" t="shared"/>
        <v>29.21161825726141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72.0</v>
      </c>
      <c r="E37" s="5" t="n">
        <v>4.0</v>
      </c>
      <c r="F37" s="5" t="n">
        <v>1.0</v>
      </c>
      <c r="G37" s="5" t="n">
        <v>0.0</v>
      </c>
      <c r="H37" s="5" t="n">
        <v>17.0</v>
      </c>
      <c r="I37" s="5" t="n">
        <v>146.0</v>
      </c>
      <c r="J37" s="5" t="n">
        <v>49.0</v>
      </c>
      <c r="K37" s="5" t="n">
        <v>112.0</v>
      </c>
      <c r="L37" s="5" t="n">
        <v>49.0</v>
      </c>
      <c r="M37" s="5" t="n">
        <v>464.0</v>
      </c>
      <c r="N37" s="11" t="n">
        <f si="5" t="shared"/>
        <v>914.0</v>
      </c>
      <c r="O37" s="5" t="n">
        <v>227429.0</v>
      </c>
      <c r="P37" s="5" t="n">
        <v>11492.0</v>
      </c>
      <c r="Q37" s="11" t="n">
        <f si="2" t="shared"/>
        <v>450.0</v>
      </c>
      <c r="R37" s="6" t="n">
        <f si="0" t="shared"/>
        <v>25.537777777777777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320.0</v>
      </c>
      <c r="E38" s="5" t="n">
        <f ref="E38:M38" si="8" t="shared">E39-E26-E27-E28-E29-E30-E31-E32-E33-E34-E35-E36-E37</f>
        <v>47.0</v>
      </c>
      <c r="F38" s="5" t="n">
        <f si="8" t="shared"/>
        <v>39.0</v>
      </c>
      <c r="G38" s="5" t="n">
        <f si="8" t="shared"/>
        <v>44.0</v>
      </c>
      <c r="H38" s="5" t="n">
        <f si="8" t="shared"/>
        <v>202.0</v>
      </c>
      <c r="I38" s="5" t="n">
        <f si="8" t="shared"/>
        <v>1284.0</v>
      </c>
      <c r="J38" s="5" t="n">
        <f si="8" t="shared"/>
        <v>537.0</v>
      </c>
      <c r="K38" s="5" t="n">
        <f si="8" t="shared"/>
        <v>1297.0</v>
      </c>
      <c r="L38" s="5" t="n">
        <f si="8" t="shared"/>
        <v>431.0</v>
      </c>
      <c r="M38" s="5" t="n">
        <f si="8" t="shared"/>
        <v>2683.0</v>
      </c>
      <c r="N38" s="11" t="n">
        <f si="5" t="shared"/>
        <v>6884.0</v>
      </c>
      <c r="O38" s="5" t="n">
        <f>O39-O26-O27-O28-O29-O30-O31-O32-O33-O34-O35-O36-O37</f>
        <v>885040.0</v>
      </c>
      <c r="P38" s="5" t="n">
        <f>P39-P26-P27-P28-P29-P30-P31-P32-P33-P34-P35-P36-P37</f>
        <v>116099.0</v>
      </c>
      <c r="Q38" s="11" t="n">
        <f si="2" t="shared"/>
        <v>4201.0</v>
      </c>
      <c r="R38" s="6" t="n">
        <f si="0" t="shared"/>
        <v>27.63603903832421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761.0</v>
      </c>
      <c r="E39" s="5" t="n">
        <v>108.0</v>
      </c>
      <c r="F39" s="5" t="n">
        <v>72.0</v>
      </c>
      <c r="G39" s="5" t="n">
        <v>91.0</v>
      </c>
      <c r="H39" s="5" t="n">
        <v>661.0</v>
      </c>
      <c r="I39" s="5" t="n">
        <v>3958.0</v>
      </c>
      <c r="J39" s="5" t="n">
        <v>3047.0</v>
      </c>
      <c r="K39" s="5" t="n">
        <v>5336.0</v>
      </c>
      <c r="L39" s="5" t="n">
        <v>1732.0</v>
      </c>
      <c r="M39" s="5" t="n">
        <v>10870.0</v>
      </c>
      <c r="N39" s="11" t="n">
        <f si="5" t="shared"/>
        <v>26636.0</v>
      </c>
      <c r="O39" s="5" t="n">
        <v>4630948.0</v>
      </c>
      <c r="P39" s="5" t="n">
        <v>478287.0</v>
      </c>
      <c r="Q39" s="11" t="n">
        <f si="2" t="shared"/>
        <v>15766.0</v>
      </c>
      <c r="R39" s="6" t="n">
        <f si="0" t="shared"/>
        <v>30.33661042750222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17.0</v>
      </c>
      <c r="E40" s="5" t="n">
        <v>1.0</v>
      </c>
      <c r="F40" s="5" t="n">
        <v>7.0</v>
      </c>
      <c r="G40" s="5" t="n">
        <v>6.0</v>
      </c>
      <c r="H40" s="5" t="n">
        <v>44.0</v>
      </c>
      <c r="I40" s="5" t="n">
        <v>175.0</v>
      </c>
      <c r="J40" s="5" t="n">
        <v>233.0</v>
      </c>
      <c r="K40" s="5" t="n">
        <v>264.0</v>
      </c>
      <c r="L40" s="5" t="n">
        <v>163.0</v>
      </c>
      <c r="M40" s="5" t="n">
        <v>683.0</v>
      </c>
      <c r="N40" s="11" t="n">
        <f si="5" t="shared"/>
        <v>1593.0</v>
      </c>
      <c r="O40" s="5" t="n">
        <v>425445.0</v>
      </c>
      <c r="P40" s="5" t="n">
        <v>31289.0</v>
      </c>
      <c r="Q40" s="11" t="n">
        <f si="2" t="shared"/>
        <v>910.0</v>
      </c>
      <c r="R40" s="6" t="n">
        <f si="0" t="shared"/>
        <v>34.38351648351648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7.0</v>
      </c>
      <c r="E41" s="5" t="n">
        <v>0.0</v>
      </c>
      <c r="F41" s="5" t="n">
        <v>3.0</v>
      </c>
      <c r="G41" s="5" t="n">
        <v>0.0</v>
      </c>
      <c r="H41" s="5" t="n">
        <v>12.0</v>
      </c>
      <c r="I41" s="5" t="n">
        <v>26.0</v>
      </c>
      <c r="J41" s="5" t="n">
        <v>29.0</v>
      </c>
      <c r="K41" s="5" t="n">
        <v>46.0</v>
      </c>
      <c r="L41" s="5" t="n">
        <v>27.0</v>
      </c>
      <c r="M41" s="5" t="n">
        <v>209.0</v>
      </c>
      <c r="N41" s="11" t="n">
        <f si="5" t="shared"/>
        <v>359.0</v>
      </c>
      <c r="O41" s="5" t="n">
        <v>145049.0</v>
      </c>
      <c r="P41" s="5" t="n">
        <v>5217.0</v>
      </c>
      <c r="Q41" s="11" t="n">
        <f si="2" t="shared"/>
        <v>150.0</v>
      </c>
      <c r="R41" s="6" t="n">
        <f si="0" t="shared"/>
        <v>34.78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22.0</v>
      </c>
      <c r="H42" s="5" t="n">
        <f si="9" t="shared"/>
        <v>0.0</v>
      </c>
      <c r="I42" s="5" t="n">
        <f si="9" t="shared"/>
        <v>19.0</v>
      </c>
      <c r="J42" s="5" t="n">
        <f si="9" t="shared"/>
        <v>69.0</v>
      </c>
      <c r="K42" s="5" t="n">
        <f si="9" t="shared"/>
        <v>50.0</v>
      </c>
      <c r="L42" s="5" t="n">
        <f si="9" t="shared"/>
        <v>20.0</v>
      </c>
      <c r="M42" s="5" t="n">
        <f si="9" t="shared"/>
        <v>197.0</v>
      </c>
      <c r="N42" s="11" t="n">
        <f si="5" t="shared"/>
        <v>383.0</v>
      </c>
      <c r="O42" s="5" t="n">
        <f>O43-O40-O41</f>
        <v>79246.0</v>
      </c>
      <c r="P42" s="5" t="n">
        <f>P43-P40-P41</f>
        <v>5373.0</v>
      </c>
      <c r="Q42" s="11" t="n">
        <f si="2" t="shared"/>
        <v>186.0</v>
      </c>
      <c r="R42" s="6" t="n">
        <f si="0" t="shared"/>
        <v>28.887096774193548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30.0</v>
      </c>
      <c r="E43" s="5" t="n">
        <v>1.0</v>
      </c>
      <c r="F43" s="5" t="n">
        <v>10.0</v>
      </c>
      <c r="G43" s="5" t="n">
        <v>28.0</v>
      </c>
      <c r="H43" s="5" t="n">
        <v>56.0</v>
      </c>
      <c r="I43" s="5" t="n">
        <v>220.0</v>
      </c>
      <c r="J43" s="5" t="n">
        <v>331.0</v>
      </c>
      <c r="K43" s="5" t="n">
        <v>360.0</v>
      </c>
      <c r="L43" s="5" t="n">
        <v>210.0</v>
      </c>
      <c r="M43" s="5" t="n">
        <v>1089.0</v>
      </c>
      <c r="N43" s="11" t="n">
        <f si="5" t="shared"/>
        <v>2335.0</v>
      </c>
      <c r="O43" s="5" t="n">
        <v>649740.0</v>
      </c>
      <c r="P43" s="5" t="n">
        <v>41879.0</v>
      </c>
      <c r="Q43" s="11" t="n">
        <f si="2" t="shared"/>
        <v>1246.0</v>
      </c>
      <c r="R43" s="6" t="n">
        <f si="0" t="shared"/>
        <v>33.6107544141252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14.0</v>
      </c>
      <c r="E44" s="8" t="n">
        <v>3.0</v>
      </c>
      <c r="F44" s="8" t="n">
        <v>2.0</v>
      </c>
      <c r="G44" s="8" t="n">
        <v>1.0</v>
      </c>
      <c r="H44" s="8" t="n">
        <v>5.0</v>
      </c>
      <c r="I44" s="8" t="n">
        <v>73.0</v>
      </c>
      <c r="J44" s="8" t="n">
        <v>23.0</v>
      </c>
      <c r="K44" s="8" t="n">
        <v>58.0</v>
      </c>
      <c r="L44" s="8" t="n">
        <v>58.0</v>
      </c>
      <c r="M44" s="8" t="n">
        <v>687.0</v>
      </c>
      <c r="N44" s="11" t="n">
        <f si="5" t="shared"/>
        <v>924.0</v>
      </c>
      <c r="O44" s="8" t="n">
        <v>493082.0</v>
      </c>
      <c r="P44" s="8" t="n">
        <v>8357.0</v>
      </c>
      <c r="Q44" s="11" t="n">
        <f si="2" t="shared"/>
        <v>237.0</v>
      </c>
      <c r="R44" s="6" t="n">
        <f si="0" t="shared"/>
        <v>35.26160337552743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0.0</v>
      </c>
      <c r="F45" s="8" t="n">
        <f si="10" t="shared"/>
        <v>8.0</v>
      </c>
      <c r="G45" s="8" t="n">
        <f si="10" t="shared"/>
        <v>7.0</v>
      </c>
      <c r="H45" s="8" t="n">
        <f si="10" t="shared"/>
        <v>25.0</v>
      </c>
      <c r="I45" s="8" t="n">
        <f si="10" t="shared"/>
        <v>53.0</v>
      </c>
      <c r="J45" s="8" t="n">
        <f si="10" t="shared"/>
        <v>51.0</v>
      </c>
      <c r="K45" s="8" t="n">
        <f si="10" t="shared"/>
        <v>81.0</v>
      </c>
      <c r="L45" s="8" t="n">
        <f si="10" t="shared"/>
        <v>25.0</v>
      </c>
      <c r="M45" s="8" t="n">
        <f si="10" t="shared"/>
        <v>638.0</v>
      </c>
      <c r="N45" s="11" t="n">
        <f si="5" t="shared"/>
        <v>897.0</v>
      </c>
      <c r="O45" s="8" t="n">
        <f>O46-O44</f>
        <v>517840.0</v>
      </c>
      <c r="P45" s="8" t="n">
        <f>P46-P44</f>
        <v>7526.0</v>
      </c>
      <c r="Q45" s="11" t="n">
        <f si="2" t="shared"/>
        <v>259.0</v>
      </c>
      <c r="R45" s="6" t="n">
        <f si="0" t="shared"/>
        <v>29.057915057915057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23.0</v>
      </c>
      <c r="E46" s="8" t="n">
        <v>3.0</v>
      </c>
      <c r="F46" s="8" t="n">
        <v>10.0</v>
      </c>
      <c r="G46" s="8" t="n">
        <v>8.0</v>
      </c>
      <c r="H46" s="8" t="n">
        <v>30.0</v>
      </c>
      <c r="I46" s="8" t="n">
        <v>126.0</v>
      </c>
      <c r="J46" s="8" t="n">
        <v>74.0</v>
      </c>
      <c r="K46" s="8" t="n">
        <v>139.0</v>
      </c>
      <c r="L46" s="8" t="n">
        <v>83.0</v>
      </c>
      <c r="M46" s="8" t="n">
        <v>1325.0</v>
      </c>
      <c r="N46" s="11" t="n">
        <f si="5" t="shared"/>
        <v>1821.0</v>
      </c>
      <c r="O46" s="8" t="n">
        <v>1010922.0</v>
      </c>
      <c r="P46" s="8" t="n">
        <v>15883.0</v>
      </c>
      <c r="Q46" s="11" t="n">
        <f si="2" t="shared"/>
        <v>496.0</v>
      </c>
      <c r="R46" s="6" t="n">
        <f si="0" t="shared"/>
        <v>32.02217741935484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33.0</v>
      </c>
      <c r="E47" s="5" t="n">
        <v>0.0</v>
      </c>
      <c r="F47" s="5" t="n">
        <v>0.0</v>
      </c>
      <c r="G47" s="5" t="n">
        <v>5.0</v>
      </c>
      <c r="H47" s="5" t="n">
        <v>1.0</v>
      </c>
      <c r="I47" s="5" t="n">
        <v>5.0</v>
      </c>
      <c r="J47" s="5" t="n">
        <v>8.0</v>
      </c>
      <c r="K47" s="5" t="n">
        <v>3.0</v>
      </c>
      <c r="L47" s="5" t="n">
        <v>3.0</v>
      </c>
      <c r="M47" s="5" t="n">
        <v>111.0</v>
      </c>
      <c r="N47" s="11" t="n">
        <f si="5" t="shared"/>
        <v>169.0</v>
      </c>
      <c r="O47" s="5" t="n">
        <v>42062.0</v>
      </c>
      <c r="P47" s="5" t="n">
        <v>676.0</v>
      </c>
      <c r="Q47" s="11" t="n">
        <f si="2" t="shared"/>
        <v>58.0</v>
      </c>
      <c r="R47" s="6" t="n">
        <f si="0" t="shared"/>
        <v>11.655172413793103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3298.0</v>
      </c>
      <c r="E48" s="5" t="n">
        <f ref="E48:M48" si="11" t="shared">E47+E46+E43+E39+E25+E18</f>
        <v>1430.0</v>
      </c>
      <c r="F48" s="5" t="n">
        <f si="11" t="shared"/>
        <v>503.0</v>
      </c>
      <c r="G48" s="5" t="n">
        <f si="11" t="shared"/>
        <v>564.0</v>
      </c>
      <c r="H48" s="5" t="n">
        <f si="11" t="shared"/>
        <v>3044.0</v>
      </c>
      <c r="I48" s="5" t="n">
        <f si="11" t="shared"/>
        <v>16036.0</v>
      </c>
      <c r="J48" s="5" t="n">
        <f si="11" t="shared"/>
        <v>19013.0</v>
      </c>
      <c r="K48" s="5" t="n">
        <f si="11" t="shared"/>
        <v>23935.0</v>
      </c>
      <c r="L48" s="5" t="n">
        <f si="11" t="shared"/>
        <v>9741.0</v>
      </c>
      <c r="M48" s="5" t="n">
        <f si="11" t="shared"/>
        <v>201039.0</v>
      </c>
      <c r="N48" s="11" t="n">
        <f si="5" t="shared"/>
        <v>278603.0</v>
      </c>
      <c r="O48" s="5" t="n">
        <f>O47+O46+O43+O39+O25+O18</f>
        <v>1.83418296E8</v>
      </c>
      <c r="P48" s="5" t="n">
        <f>P47+P46+P43+P39+P25+P18</f>
        <v>2421969.0</v>
      </c>
      <c r="Q48" s="11" t="n">
        <f si="2" t="shared"/>
        <v>77564.0</v>
      </c>
      <c r="R48" s="6" t="n">
        <f si="0" t="shared"/>
        <v>31.225426744365944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1.1837632760594825</v>
      </c>
      <c r="E49" s="6" t="n">
        <f ref="E49" si="13" t="shared">E48/$N$48*100</f>
        <v>0.5132751621482898</v>
      </c>
      <c r="F49" s="6" t="n">
        <f ref="F49" si="14" t="shared">F48/$N$48*100</f>
        <v>0.1805436409514614</v>
      </c>
      <c r="G49" s="6" t="n">
        <f ref="G49" si="15" t="shared">G48/$N$48*100</f>
        <v>0.20243859542072412</v>
      </c>
      <c r="H49" s="6" t="n">
        <f ref="H49" si="16" t="shared">H48/$N$48*100</f>
        <v>1.0925941213841919</v>
      </c>
      <c r="I49" s="6" t="n">
        <f ref="I49" si="17" t="shared">I48/$N$48*100</f>
        <v>5.7558604896573256</v>
      </c>
      <c r="J49" s="6" t="n">
        <f ref="J49" si="18" t="shared">J48/$N$48*100</f>
        <v>6.824406054493311</v>
      </c>
      <c r="K49" s="6" t="n">
        <f ref="K49" si="19" t="shared">K48/$N$48*100</f>
        <v>8.591077626586936</v>
      </c>
      <c r="L49" s="6" t="n">
        <f ref="L49" si="20" t="shared">L48/$N$48*100</f>
        <v>3.4963729751653787</v>
      </c>
      <c r="M49" s="6" t="n">
        <f ref="M49" si="21" t="shared">M48/$N$48*100</f>
        <v>72.1596680581329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