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1年8月來臺旅客人次及成長率－按國籍分
Table 1-3 Visitor Arrivals by Nationality,
 August, 2022</t>
  </si>
  <si>
    <t>111年8月
Aug.., 2022</t>
  </si>
  <si>
    <t>110年8月
Aug..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5753.0</v>
      </c>
      <c r="E3" s="4" t="n">
        <v>958.0</v>
      </c>
      <c r="F3" s="5" t="n">
        <f>IF(E3=0,"-",(D3-E3)/E3*100)</f>
        <v>500.5219206680585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1621.0</v>
      </c>
      <c r="E4" s="4" t="n">
        <v>275.0</v>
      </c>
      <c r="F4" s="5" t="n">
        <f ref="F4:F46" si="0" t="shared">IF(E4=0,"-",(D4-E4)/E4*100)</f>
        <v>489.45454545454544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930.0</v>
      </c>
      <c r="E5" s="4" t="n">
        <v>116.0</v>
      </c>
      <c r="F5" s="5" t="n">
        <f si="0" t="shared"/>
        <v>701.7241379310345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326.0</v>
      </c>
      <c r="E6" s="4" t="n">
        <v>72.0</v>
      </c>
      <c r="F6" s="5" t="n">
        <f si="0" t="shared"/>
        <v>352.77777777777777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4075.0</v>
      </c>
      <c r="E7" s="4" t="n">
        <v>315.0</v>
      </c>
      <c r="F7" s="5" t="n">
        <f si="0" t="shared"/>
        <v>1193.6507936507937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908.0</v>
      </c>
      <c r="E8" s="4" t="n">
        <v>142.0</v>
      </c>
      <c r="F8" s="5" t="n">
        <f si="0" t="shared"/>
        <v>539.4366197183099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7864.0</v>
      </c>
      <c r="E9" s="4" t="n">
        <v>413.0</v>
      </c>
      <c r="F9" s="5" t="n">
        <f si="0" t="shared"/>
        <v>1804.1162227602906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5460.0</v>
      </c>
      <c r="E10" s="4" t="n">
        <v>202.0</v>
      </c>
      <c r="F10" s="5" t="n">
        <f si="0" t="shared"/>
        <v>2602.970297029703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3554.0</v>
      </c>
      <c r="E11" s="4" t="n">
        <v>78.0</v>
      </c>
      <c r="F11" s="5" t="n">
        <f si="0" t="shared"/>
        <v>4456.410256410256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18130.0</v>
      </c>
      <c r="E12" s="4" t="n">
        <v>61.0</v>
      </c>
      <c r="F12" s="5" t="n">
        <f si="0" t="shared"/>
        <v>29621.311475409835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808.0</v>
      </c>
      <c r="E13" s="4" t="n">
        <f>E14-E7-E8-E9-E10-E11-E12</f>
        <v>21.0</v>
      </c>
      <c r="F13" s="5" t="n">
        <f si="0" t="shared"/>
        <v>3747.6190476190473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40799.0</v>
      </c>
      <c r="E14" s="4" t="n">
        <v>1232.0</v>
      </c>
      <c r="F14" s="5" t="n">
        <f si="0" t="shared"/>
        <v>3211.607142857143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214.0</v>
      </c>
      <c r="E15" s="4" t="n">
        <f>E16-E3-E4-E5-E6-E14</f>
        <v>62.0</v>
      </c>
      <c r="F15" s="5" t="n">
        <f si="0" t="shared"/>
        <v>245.16129032258064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49643.0</v>
      </c>
      <c r="E16" s="4" t="n">
        <v>2715.0</v>
      </c>
      <c r="F16" s="5" t="n">
        <f si="0" t="shared"/>
        <v>1728.4714548802945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689.0</v>
      </c>
      <c r="E17" s="4" t="n">
        <v>105.0</v>
      </c>
      <c r="F17" s="5" t="n">
        <f si="0" t="shared"/>
        <v>556.1904761904761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4177.0</v>
      </c>
      <c r="E18" s="4" t="n">
        <v>917.0</v>
      </c>
      <c r="F18" s="5" t="n">
        <f si="0" t="shared"/>
        <v>355.50708833151583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68.0</v>
      </c>
      <c r="E19" s="4" t="n">
        <v>22.0</v>
      </c>
      <c r="F19" s="5" t="n">
        <f si="0" t="shared"/>
        <v>209.0909090909091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77.0</v>
      </c>
      <c r="E20" s="4" t="n">
        <v>4.0</v>
      </c>
      <c r="F20" s="5" t="n">
        <f si="0" t="shared"/>
        <v>1825.0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15.0</v>
      </c>
      <c r="E21" s="4" t="n">
        <v>1.0</v>
      </c>
      <c r="F21" s="5" t="n">
        <f si="0" t="shared"/>
        <v>1400.0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520.0</v>
      </c>
      <c r="E22" s="4" t="n">
        <f>E23-E17-E18-E19-E20-E21</f>
        <v>74.0</v>
      </c>
      <c r="F22" s="5" t="n">
        <f>IF(E22=0,"-",(D22-E22)/E22*100)</f>
        <v>602.7027027027027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5546.0</v>
      </c>
      <c r="E23" s="4" t="n">
        <v>1123.0</v>
      </c>
      <c r="F23" s="5" t="n">
        <f si="0" t="shared"/>
        <v>393.8557435440784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188.0</v>
      </c>
      <c r="E24" s="4" t="n">
        <v>72.0</v>
      </c>
      <c r="F24" s="5" t="n">
        <f si="0" t="shared"/>
        <v>161.11111111111111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869.0</v>
      </c>
      <c r="E25" s="4" t="n">
        <v>189.0</v>
      </c>
      <c r="F25" s="5" t="n">
        <f si="0" t="shared"/>
        <v>359.78835978835974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976.0</v>
      </c>
      <c r="E26" s="4" t="n">
        <v>174.0</v>
      </c>
      <c r="F26" s="5" t="n">
        <f si="0" t="shared"/>
        <v>460.91954022988506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221.0</v>
      </c>
      <c r="E27" s="4" t="n">
        <v>57.0</v>
      </c>
      <c r="F27" s="5" t="n">
        <f si="0" t="shared"/>
        <v>287.719298245614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569.0</v>
      </c>
      <c r="E28" s="4" t="n">
        <v>186.0</v>
      </c>
      <c r="F28" s="5" t="n">
        <f si="0" t="shared"/>
        <v>205.91397849462365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115.0</v>
      </c>
      <c r="E29" s="4" t="n">
        <v>16.0</v>
      </c>
      <c r="F29" s="5" t="n">
        <f si="0" t="shared"/>
        <v>618.75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207.0</v>
      </c>
      <c r="E30" s="4" t="n">
        <v>45.0</v>
      </c>
      <c r="F30" s="5" t="n">
        <f si="0" t="shared"/>
        <v>360.0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1343.0</v>
      </c>
      <c r="E31" s="4" t="n">
        <v>229.0</v>
      </c>
      <c r="F31" s="5" t="n">
        <f si="0" t="shared"/>
        <v>486.46288209606985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127.0</v>
      </c>
      <c r="E32" s="4" t="n">
        <v>36.0</v>
      </c>
      <c r="F32" s="5" t="n">
        <f si="0" t="shared"/>
        <v>252.77777777777777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14.0</v>
      </c>
      <c r="E33" s="4" t="n">
        <v>1.0</v>
      </c>
      <c r="F33" s="5" t="n">
        <f si="0" t="shared"/>
        <v>1300.0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95.0</v>
      </c>
      <c r="E34" s="4" t="n">
        <v>26.0</v>
      </c>
      <c r="F34" s="5" t="n">
        <f si="0" t="shared"/>
        <v>265.38461538461536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1724.0</v>
      </c>
      <c r="E35" s="4" t="n">
        <f>E36-E24-E25-E26-E27-E28-E29-E30-E31-E32-E33-E34</f>
        <v>561.0</v>
      </c>
      <c r="F35" s="5" t="n">
        <f si="0" t="shared"/>
        <v>207.3083778966132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6448.0</v>
      </c>
      <c r="E36" s="4" t="n">
        <v>1592.0</v>
      </c>
      <c r="F36" s="5" t="n">
        <f si="0" t="shared"/>
        <v>305.0251256281407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330.0</v>
      </c>
      <c r="E37" s="4" t="n">
        <v>37.0</v>
      </c>
      <c r="F37" s="5" t="n">
        <f si="0" t="shared"/>
        <v>791.8918918918919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61.0</v>
      </c>
      <c r="E38" s="4" t="n">
        <v>4.0</v>
      </c>
      <c r="F38" s="5" t="n">
        <f si="0" t="shared"/>
        <v>1425.0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70.0</v>
      </c>
      <c r="E39" s="4" t="n">
        <f>E40-E37-E38</f>
        <v>92.0</v>
      </c>
      <c r="F39" s="5" t="n">
        <f si="0" t="shared"/>
        <v>-23.91304347826087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461.0</v>
      </c>
      <c r="E40" s="4" t="n">
        <v>133.0</v>
      </c>
      <c r="F40" s="5" t="n">
        <f si="0" t="shared"/>
        <v>246.61654135338344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314.0</v>
      </c>
      <c r="E41" s="4" t="n">
        <v>35.0</v>
      </c>
      <c r="F41" s="5" t="n">
        <f si="0" t="shared"/>
        <v>797.1428571428571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260.0</v>
      </c>
      <c r="E42" s="4" t="n">
        <f>E43-E41</f>
        <v>37.0</v>
      </c>
      <c r="F42" s="5" t="n">
        <f si="0" t="shared"/>
        <v>602.7027027027027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574.0</v>
      </c>
      <c r="E43" s="4" t="n">
        <v>72.0</v>
      </c>
      <c r="F43" s="5" t="n">
        <f si="0" t="shared"/>
        <v>697.2222222222223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18.0</v>
      </c>
      <c r="E44" s="4" t="n">
        <v>3.0</v>
      </c>
      <c r="F44" s="5" t="n">
        <f si="0" t="shared"/>
        <v>500.0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6609.0</v>
      </c>
      <c r="E45" s="4" t="n">
        <v>2322.0</v>
      </c>
      <c r="F45" s="5" t="n">
        <f si="0" t="shared"/>
        <v>184.62532299741602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69299.0</v>
      </c>
      <c r="E46" s="8" t="n">
        <f>E44+E43+E40+E36+E23+E16+E45</f>
        <v>7960.0</v>
      </c>
      <c r="F46" s="5" t="n">
        <f si="0" t="shared"/>
        <v>770.5904522613065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