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<sst xmlns="http://schemas.openxmlformats.org/spreadsheetml/2006/main" count="98" uniqueCount="56">
  <si>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</si>
  <si>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</si>
  <si>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</si>
  <si>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</si>
  <si>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</si>
  <si>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</si>
  <si>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</si>
  <si>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</si>
  <si>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</si>
  <si>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</si>
  <si>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</si>
  <si>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</si>
  <si>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</si>
  <si>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</si>
  <si>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</si>
  <si>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</si>
  <si>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</si>
  <si>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</si>
  <si>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</si>
  <si>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</si>
  <si>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</si>
  <si>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</si>
  <si>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</si>
  <si>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</si>
  <si>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</si>
  <si>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</si>
  <si>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</si>
  <si>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</si>
  <si>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</si>
  <si>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</si>
  <si>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</si>
  <si>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</si>
  <si>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</si>
  <si>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</si>
  <si>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</si>
  <si>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</si>
  <si>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</si>
  <si>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</si>
  <si>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</si>
  <si>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</si>
  <si>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</si>
  <si>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</si>
  <si>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</si>
  <si>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</si>
  <si>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</si>
  <si>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</si>
  <si>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</si>
  <si>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</si>
  <si>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</si>
  <si>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</si>
  <si>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</si>
  <si>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</si>
  <si>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</si>
  <si>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111年1至7月來臺旅客人次及成長率－按國籍分
Table 1-3 Visitor Arrivals by Nationality,
 January-July, 2022</t>
  </si>
  <si>
    <t>111年1至7月
Jan.-July., 2022</t>
  </si>
  <si>
    <t>110年1至7月
Jan.-July.,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</si>
</sst>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11252.0</v>
      </c>
      <c r="E3" s="4" t="n">
        <v>5507.0</v>
      </c>
      <c r="F3" s="5" t="n">
        <f>IF(E3=0,"-",(D3-E3)/E3*100)</f>
        <v>104.32177228981297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3655.0</v>
      </c>
      <c r="E4" s="4" t="n">
        <v>1727.0</v>
      </c>
      <c r="F4" s="5" t="n">
        <f ref="F4:F46" si="0" t="shared">IF(E4=0,"-",(D4-E4)/E4*100)</f>
        <v>111.63867979154602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2763.0</v>
      </c>
      <c r="E5" s="4" t="n">
        <v>960.0</v>
      </c>
      <c r="F5" s="5" t="n">
        <f si="0" t="shared"/>
        <v>187.8125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645.0</v>
      </c>
      <c r="E6" s="4" t="n">
        <v>362.0</v>
      </c>
      <c r="F6" s="5" t="n">
        <f si="0" t="shared"/>
        <v>78.1767955801105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6133.0</v>
      </c>
      <c r="E7" s="4" t="n">
        <v>2777.0</v>
      </c>
      <c r="F7" s="5" t="n">
        <f si="0" t="shared"/>
        <v>120.84983795462729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2746.0</v>
      </c>
      <c r="E8" s="4" t="n">
        <v>1214.0</v>
      </c>
      <c r="F8" s="5" t="n">
        <f si="0" t="shared"/>
        <v>126.19439868204283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26797.0</v>
      </c>
      <c r="E9" s="4" t="n">
        <v>6181.0</v>
      </c>
      <c r="F9" s="5" t="n">
        <f si="0" t="shared"/>
        <v>333.53826241708464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19869.0</v>
      </c>
      <c r="E10" s="4" t="n">
        <v>6850.0</v>
      </c>
      <c r="F10" s="5" t="n">
        <f si="0" t="shared"/>
        <v>190.05839416058393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15100.0</v>
      </c>
      <c r="E11" s="4" t="n">
        <v>6085.0</v>
      </c>
      <c r="F11" s="5" t="n">
        <f si="0" t="shared"/>
        <v>148.15119145439607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47042.0</v>
      </c>
      <c r="E12" s="4" t="n">
        <v>21882.0</v>
      </c>
      <c r="F12" s="5" t="n">
        <f si="0" t="shared"/>
        <v>114.98034914541633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608.0</v>
      </c>
      <c r="E13" s="4" t="n">
        <f>E14-E7-E8-E9-E10-E11-E12</f>
        <v>584.0</v>
      </c>
      <c r="F13" s="5" t="n">
        <f si="0" t="shared"/>
        <v>4.10958904109589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118295.0</v>
      </c>
      <c r="E14" s="4" t="n">
        <v>45573.0</v>
      </c>
      <c r="F14" s="5" t="n">
        <f si="0" t="shared"/>
        <v>159.57255392447283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520.0</v>
      </c>
      <c r="E15" s="4" t="n">
        <f>E16-E3-E4-E5-E6-E14</f>
        <v>281.0</v>
      </c>
      <c r="F15" s="5" t="n">
        <f si="0" t="shared"/>
        <v>85.05338078291815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137130.0</v>
      </c>
      <c r="E16" s="4" t="n">
        <v>54410.0</v>
      </c>
      <c r="F16" s="5" t="n">
        <f si="0" t="shared"/>
        <v>152.0308766770814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1592.0</v>
      </c>
      <c r="E17" s="4" t="n">
        <v>569.0</v>
      </c>
      <c r="F17" s="5" t="n">
        <f si="0" t="shared"/>
        <v>179.7891036906854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11899.0</v>
      </c>
      <c r="E18" s="4" t="n">
        <v>5351.0</v>
      </c>
      <c r="F18" s="5" t="n">
        <f si="0" t="shared"/>
        <v>122.36965053261073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231.0</v>
      </c>
      <c r="E19" s="4" t="n">
        <v>90.0</v>
      </c>
      <c r="F19" s="5" t="n">
        <f si="0" t="shared"/>
        <v>156.66666666666666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230.0</v>
      </c>
      <c r="E20" s="4" t="n">
        <v>89.0</v>
      </c>
      <c r="F20" s="5" t="n">
        <f si="0" t="shared"/>
        <v>158.42696629213484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40.0</v>
      </c>
      <c r="E21" s="4" t="n">
        <v>16.0</v>
      </c>
      <c r="F21" s="5" t="n">
        <f si="0" t="shared"/>
        <v>150.0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974.0</v>
      </c>
      <c r="E22" s="4" t="n">
        <f>E23-E17-E18-E19-E20-E21</f>
        <v>397.0</v>
      </c>
      <c r="F22" s="5" t="n">
        <f>IF(E22=0,"-",(D22-E22)/E22*100)</f>
        <v>145.34005037783376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14966.0</v>
      </c>
      <c r="E23" s="4" t="n">
        <v>6512.0</v>
      </c>
      <c r="F23" s="5" t="n">
        <f si="0" t="shared"/>
        <v>129.8218673218673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621.0</v>
      </c>
      <c r="E24" s="4" t="n">
        <v>435.0</v>
      </c>
      <c r="F24" s="5" t="n">
        <f si="0" t="shared"/>
        <v>42.758620689655174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1584.0</v>
      </c>
      <c r="E25" s="4" t="n">
        <v>772.0</v>
      </c>
      <c r="F25" s="5" t="n">
        <f si="0" t="shared"/>
        <v>105.18134715025906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1900.0</v>
      </c>
      <c r="E26" s="4" t="n">
        <v>1020.0</v>
      </c>
      <c r="F26" s="5" t="n">
        <f si="0" t="shared"/>
        <v>86.27450980392157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573.0</v>
      </c>
      <c r="E27" s="4" t="n">
        <v>287.0</v>
      </c>
      <c r="F27" s="5" t="n">
        <f si="0" t="shared"/>
        <v>99.65156794425087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1952.0</v>
      </c>
      <c r="E28" s="4" t="n">
        <v>1120.0</v>
      </c>
      <c r="F28" s="5" t="n">
        <f si="0" t="shared"/>
        <v>74.28571428571429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233.0</v>
      </c>
      <c r="E29" s="4" t="n">
        <v>96.0</v>
      </c>
      <c r="F29" s="5" t="n">
        <f si="0" t="shared"/>
        <v>142.70833333333331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429.0</v>
      </c>
      <c r="E30" s="4" t="n">
        <v>198.0</v>
      </c>
      <c r="F30" s="5" t="n">
        <f si="0" t="shared"/>
        <v>116.66666666666667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4009.0</v>
      </c>
      <c r="E31" s="4" t="n">
        <v>1543.0</v>
      </c>
      <c r="F31" s="5" t="n">
        <f si="0" t="shared"/>
        <v>159.81853532080365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224.0</v>
      </c>
      <c r="E32" s="4" t="n">
        <v>112.0</v>
      </c>
      <c r="F32" s="5" t="n">
        <f si="0" t="shared"/>
        <v>100.0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52.0</v>
      </c>
      <c r="E33" s="4" t="n">
        <v>42.0</v>
      </c>
      <c r="F33" s="5" t="n">
        <f si="0" t="shared"/>
        <v>23.809523809523807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288.0</v>
      </c>
      <c r="E34" s="4" t="n">
        <v>131.0</v>
      </c>
      <c r="F34" s="5" t="n">
        <f si="0" t="shared"/>
        <v>119.84732824427482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5483.0</v>
      </c>
      <c r="E35" s="4" t="n">
        <f>E36-E24-E25-E26-E27-E28-E29-E30-E31-E32-E33-E34</f>
        <v>2819.0</v>
      </c>
      <c r="F35" s="5" t="n">
        <f si="0" t="shared"/>
        <v>94.5015963107485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17348.0</v>
      </c>
      <c r="E36" s="4" t="n">
        <v>8575.0</v>
      </c>
      <c r="F36" s="5" t="n">
        <f si="0" t="shared"/>
        <v>102.30903790087464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950.0</v>
      </c>
      <c r="E37" s="4" t="n">
        <v>271.0</v>
      </c>
      <c r="F37" s="5" t="n">
        <f si="0" t="shared"/>
        <v>250.55350553505536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217.0</v>
      </c>
      <c r="E38" s="4" t="n">
        <v>78.0</v>
      </c>
      <c r="F38" s="5" t="n">
        <f si="0" t="shared"/>
        <v>178.2051282051282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186.0</v>
      </c>
      <c r="E39" s="4" t="n">
        <f>E40-E37-E38</f>
        <v>308.0</v>
      </c>
      <c r="F39" s="5" t="n">
        <f si="0" t="shared"/>
        <v>-39.61038961038961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1353.0</v>
      </c>
      <c r="E40" s="4" t="n">
        <v>657.0</v>
      </c>
      <c r="F40" s="5" t="n">
        <f si="0" t="shared"/>
        <v>105.93607305936072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624.0</v>
      </c>
      <c r="E41" s="4" t="n">
        <v>178.0</v>
      </c>
      <c r="F41" s="5" t="n">
        <f si="0" t="shared"/>
        <v>250.561797752809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537.0</v>
      </c>
      <c r="E42" s="4" t="n">
        <f>E43-E41</f>
        <v>244.0</v>
      </c>
      <c r="F42" s="5" t="n">
        <f si="0" t="shared"/>
        <v>120.08196721311475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1161.0</v>
      </c>
      <c r="E43" s="4" t="n">
        <v>422.0</v>
      </c>
      <c r="F43" s="5" t="n">
        <f si="0" t="shared"/>
        <v>175.1184834123223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43.0</v>
      </c>
      <c r="E44" s="4" t="n">
        <v>21.0</v>
      </c>
      <c r="F44" s="5" t="n">
        <f si="0" t="shared"/>
        <v>104.76190476190477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17901.0</v>
      </c>
      <c r="E45" s="4" t="n">
        <v>12098.0</v>
      </c>
      <c r="F45" s="5" t="n">
        <f si="0" t="shared"/>
        <v>47.966606050586876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189902.0</v>
      </c>
      <c r="E46" s="8" t="n">
        <f>E44+E43+E40+E36+E23+E16+E45</f>
        <v>82695.0</v>
      </c>
      <c r="F46" s="5" t="n">
        <f si="0" t="shared"/>
        <v>129.641453534071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