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<sst xmlns="http://schemas.openxmlformats.org/spreadsheetml/2006/main" count="98" uniqueCount="56">
  <si>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</si>
  <si>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</si>
  <si>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</si>
  <si>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</si>
  <si>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</si>
  <si>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</si>
  <si>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</si>
  <si>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</si>
  <si>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</si>
  <si>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</si>
  <si>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</si>
  <si>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</si>
  <si>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</si>
  <si>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</si>
  <si>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</si>
  <si>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</si>
  <si>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</si>
  <si>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</si>
  <si>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</si>
  <si>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</si>
  <si>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</si>
  <si>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</si>
  <si>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</si>
  <si>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</si>
  <si>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</si>
  <si>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</si>
  <si>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</si>
  <si>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</si>
  <si>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</si>
  <si>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</si>
  <si>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</si>
  <si>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</si>
  <si>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</si>
  <si>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</si>
  <si>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</si>
  <si>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</si>
  <si>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</si>
  <si>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</si>
  <si>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</si>
  <si>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</si>
  <si>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</si>
  <si>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</si>
  <si>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</si>
  <si>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</si>
  <si>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</si>
  <si>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</si>
  <si>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</si>
  <si>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</si>
  <si>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</si>
  <si>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</si>
  <si>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</si>
  <si>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</si>
  <si>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</si>
  <si>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111年1至5月來臺旅客人次及成長率－按國籍分
Table 1-3 Visitor Arrivals by Nationality,
 January-May, 2022</t>
  </si>
  <si>
    <t>111年1至5月
Jan.-May., 2022</t>
  </si>
  <si>
    <t>110年1至5月
Jan.-May.,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</si>
</sst>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6637.0</v>
      </c>
      <c r="E3" s="4" t="n">
        <v>4955.0</v>
      </c>
      <c r="F3" s="5" t="n">
        <f>IF(E3=0,"-",(D3-E3)/E3*100)</f>
        <v>33.945509586276486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1946.0</v>
      </c>
      <c r="E4" s="4" t="n">
        <v>1532.0</v>
      </c>
      <c r="F4" s="5" t="n">
        <f ref="F4:F46" si="0" t="shared">IF(E4=0,"-",(D4-E4)/E4*100)</f>
        <v>27.023498694516974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1635.0</v>
      </c>
      <c r="E5" s="4" t="n">
        <v>896.0</v>
      </c>
      <c r="F5" s="5" t="n">
        <f si="0" t="shared"/>
        <v>82.47767857142857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330.0</v>
      </c>
      <c r="E6" s="4" t="n">
        <v>310.0</v>
      </c>
      <c r="F6" s="5" t="n">
        <f si="0" t="shared"/>
        <v>6.451612903225806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3593.0</v>
      </c>
      <c r="E7" s="4" t="n">
        <v>2541.0</v>
      </c>
      <c r="F7" s="5" t="n">
        <f si="0" t="shared"/>
        <v>41.40102321920504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1476.0</v>
      </c>
      <c r="E8" s="4" t="n">
        <v>1048.0</v>
      </c>
      <c r="F8" s="5" t="n">
        <f si="0" t="shared"/>
        <v>40.839694656488554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15527.0</v>
      </c>
      <c r="E9" s="4" t="n">
        <v>5348.0</v>
      </c>
      <c r="F9" s="5" t="n">
        <f si="0" t="shared"/>
        <v>190.33283470456246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10178.0</v>
      </c>
      <c r="E10" s="4" t="n">
        <v>6227.0</v>
      </c>
      <c r="F10" s="5" t="n">
        <f si="0" t="shared"/>
        <v>63.449494138429415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9736.0</v>
      </c>
      <c r="E11" s="4" t="n">
        <v>6031.0</v>
      </c>
      <c r="F11" s="5" t="n">
        <f si="0" t="shared"/>
        <v>61.432598242414194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21541.0</v>
      </c>
      <c r="E12" s="4" t="n">
        <v>21784.0</v>
      </c>
      <c r="F12" s="5" t="n">
        <f si="0" t="shared"/>
        <v>-1.1154976129269187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354.0</v>
      </c>
      <c r="E13" s="4" t="n">
        <f>E14-E7-E8-E9-E10-E11-E12</f>
        <v>540.0</v>
      </c>
      <c r="F13" s="5" t="n">
        <f si="0" t="shared"/>
        <v>-34.44444444444444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62405.0</v>
      </c>
      <c r="E14" s="4" t="n">
        <v>43519.0</v>
      </c>
      <c r="F14" s="5" t="n">
        <f si="0" t="shared"/>
        <v>43.397136882740874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339.0</v>
      </c>
      <c r="E15" s="4" t="n">
        <f>E16-E3-E4-E5-E6-E14</f>
        <v>269.0</v>
      </c>
      <c r="F15" s="5" t="n">
        <f si="0" t="shared"/>
        <v>26.022304832713754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73292.0</v>
      </c>
      <c r="E16" s="4" t="n">
        <v>51481.0</v>
      </c>
      <c r="F16" s="5" t="n">
        <f si="0" t="shared"/>
        <v>42.36708688642412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759.0</v>
      </c>
      <c r="E17" s="4" t="n">
        <v>491.0</v>
      </c>
      <c r="F17" s="5" t="n">
        <f si="0" t="shared"/>
        <v>54.58248472505092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5082.0</v>
      </c>
      <c r="E18" s="4" t="n">
        <v>4051.0</v>
      </c>
      <c r="F18" s="5" t="n">
        <f si="0" t="shared"/>
        <v>25.45050604788941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124.0</v>
      </c>
      <c r="E19" s="4" t="n">
        <v>86.0</v>
      </c>
      <c r="F19" s="5" t="n">
        <f si="0" t="shared"/>
        <v>44.18604651162791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147.0</v>
      </c>
      <c r="E20" s="4" t="n">
        <v>71.0</v>
      </c>
      <c r="F20" s="5" t="n">
        <f si="0" t="shared"/>
        <v>107.04225352112675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24.0</v>
      </c>
      <c r="E21" s="4" t="n">
        <v>13.0</v>
      </c>
      <c r="F21" s="5" t="n">
        <f si="0" t="shared"/>
        <v>84.61538461538461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594.0</v>
      </c>
      <c r="E22" s="4" t="n">
        <f>E23-E17-E18-E19-E20-E21</f>
        <v>335.0</v>
      </c>
      <c r="F22" s="5" t="n">
        <f>IF(E22=0,"-",(D22-E22)/E22*100)</f>
        <v>77.31343283582089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6730.0</v>
      </c>
      <c r="E23" s="4" t="n">
        <v>5047.0</v>
      </c>
      <c r="F23" s="5" t="n">
        <f si="0" t="shared"/>
        <v>33.346542500495346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379.0</v>
      </c>
      <c r="E24" s="4" t="n">
        <v>353.0</v>
      </c>
      <c r="F24" s="5" t="n">
        <f si="0" t="shared"/>
        <v>7.365439093484419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763.0</v>
      </c>
      <c r="E25" s="4" t="n">
        <v>637.0</v>
      </c>
      <c r="F25" s="5" t="n">
        <f si="0" t="shared"/>
        <v>19.78021978021978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1064.0</v>
      </c>
      <c r="E26" s="4" t="n">
        <v>867.0</v>
      </c>
      <c r="F26" s="5" t="n">
        <f si="0" t="shared"/>
        <v>22.722029988465977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306.0</v>
      </c>
      <c r="E27" s="4" t="n">
        <v>250.0</v>
      </c>
      <c r="F27" s="5" t="n">
        <f si="0" t="shared"/>
        <v>22.400000000000002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1167.0</v>
      </c>
      <c r="E28" s="4" t="n">
        <v>958.0</v>
      </c>
      <c r="F28" s="5" t="n">
        <f si="0" t="shared"/>
        <v>21.816283924843425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124.0</v>
      </c>
      <c r="E29" s="4" t="n">
        <v>73.0</v>
      </c>
      <c r="F29" s="5" t="n">
        <f si="0" t="shared"/>
        <v>69.86301369863014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239.0</v>
      </c>
      <c r="E30" s="4" t="n">
        <v>162.0</v>
      </c>
      <c r="F30" s="5" t="n">
        <f si="0" t="shared"/>
        <v>47.53086419753087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2283.0</v>
      </c>
      <c r="E31" s="4" t="n">
        <v>1309.0</v>
      </c>
      <c r="F31" s="5" t="n">
        <f si="0" t="shared"/>
        <v>74.40794499618029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110.0</v>
      </c>
      <c r="E32" s="4" t="n">
        <v>93.0</v>
      </c>
      <c r="F32" s="5" t="n">
        <f si="0" t="shared"/>
        <v>18.27956989247312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35.0</v>
      </c>
      <c r="E33" s="4" t="n">
        <v>34.0</v>
      </c>
      <c r="F33" s="5" t="n">
        <f si="0" t="shared"/>
        <v>2.941176470588235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167.0</v>
      </c>
      <c r="E34" s="4" t="n">
        <v>101.0</v>
      </c>
      <c r="F34" s="5" t="n">
        <f si="0" t="shared"/>
        <v>65.34653465346535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3197.0</v>
      </c>
      <c r="E35" s="4" t="n">
        <f>E36-E24-E25-E26-E27-E28-E29-E30-E31-E32-E33-E34</f>
        <v>2333.0</v>
      </c>
      <c r="F35" s="5" t="n">
        <f si="0" t="shared"/>
        <v>37.03386198028289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9834.0</v>
      </c>
      <c r="E36" s="4" t="n">
        <v>7170.0</v>
      </c>
      <c r="F36" s="5" t="n">
        <f si="0" t="shared"/>
        <v>37.15481171548117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504.0</v>
      </c>
      <c r="E37" s="4" t="n">
        <v>235.0</v>
      </c>
      <c r="F37" s="5" t="n">
        <f si="0" t="shared"/>
        <v>114.46808510638297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118.0</v>
      </c>
      <c r="E38" s="4" t="n">
        <v>71.0</v>
      </c>
      <c r="F38" s="5" t="n">
        <f si="0" t="shared"/>
        <v>66.19718309859155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112.0</v>
      </c>
      <c r="E39" s="4" t="n">
        <f>E40-E37-E38</f>
        <v>263.0</v>
      </c>
      <c r="F39" s="5" t="n">
        <f si="0" t="shared"/>
        <v>-57.414448669201526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734.0</v>
      </c>
      <c r="E40" s="4" t="n">
        <v>569.0</v>
      </c>
      <c r="F40" s="5" t="n">
        <f si="0" t="shared"/>
        <v>28.998242530755714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335.0</v>
      </c>
      <c r="E41" s="4" t="n">
        <v>152.0</v>
      </c>
      <c r="F41" s="5" t="n">
        <f si="0" t="shared"/>
        <v>120.39473684210526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334.0</v>
      </c>
      <c r="E42" s="4" t="n">
        <f>E43-E41</f>
        <v>211.0</v>
      </c>
      <c r="F42" s="5" t="n">
        <f si="0" t="shared"/>
        <v>58.29383886255924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669.0</v>
      </c>
      <c r="E43" s="4" t="n">
        <v>363.0</v>
      </c>
      <c r="F43" s="5" t="n">
        <f si="0" t="shared"/>
        <v>84.29752066115702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23.0</v>
      </c>
      <c r="E44" s="4" t="n">
        <v>20.0</v>
      </c>
      <c r="F44" s="5" t="n">
        <f si="0" t="shared"/>
        <v>15.0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10175.0</v>
      </c>
      <c r="E45" s="4" t="n">
        <v>9786.0</v>
      </c>
      <c r="F45" s="5" t="n">
        <f si="0" t="shared"/>
        <v>3.975066421418353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101457.0</v>
      </c>
      <c r="E46" s="8" t="n">
        <f>E44+E43+E40+E36+E23+E16+E45</f>
        <v>74436.0</v>
      </c>
      <c r="F46" s="5" t="n">
        <f si="0" t="shared"/>
        <v>36.30098339513139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