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<sst xmlns="http://schemas.openxmlformats.org/spreadsheetml/2006/main" count="118" uniqueCount="73">
  <si>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</si>
  <si>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</si>
  <si>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</si>
  <si>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</si>
  <si>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</si>
  <si>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</si>
  <si>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</si>
  <si>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</si>
  <si>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</si>
  <si>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</si>
  <si>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</si>
  <si>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</si>
  <si>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</si>
  <si>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</si>
  <si>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</si>
  <si>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</si>
  <si>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</si>
  <si>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</si>
  <si>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</si>
  <si>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</si>
  <si>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</si>
  <si>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</si>
  <si>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</si>
  <si>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</si>
  <si>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</si>
  <si>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</si>
  <si>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</si>
  <si>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</si>
  <si>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</si>
  <si>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</si>
  <si>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</si>
  <si>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</si>
  <si>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</si>
  <si>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</si>
  <si>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</si>
  <si>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</si>
  <si>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</si>
  <si>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</si>
  <si>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</si>
  <si>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</si>
  <si>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</si>
  <si>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</si>
  <si>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</si>
  <si>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</si>
  <si>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</si>
  <si>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</si>
  <si>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</si>
  <si>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</si>
  <si>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</si>
  <si>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</si>
  <si>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</si>
  <si>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</si>
  <si>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</si>
  <si>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</si>
  <si>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</si>
  <si>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</si>
  <si>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</si>
  <si>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</si>
  <si>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</si>
  <si>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</si>
  <si>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</si>
  <si>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</si>
  <si>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</si>
  <si>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</si>
  <si>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</si>
  <si>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</si>
  <si>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</si>
  <si>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</si>
  <si>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</si>
  <si>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</si>
  <si>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</si>
  <si>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111年1至5月來臺旅客人次～按停留夜數分
Table 1-8  Visitor Arrivals  by Length of Stay,
January-May,2022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</si>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</sst>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4.0</v>
      </c>
      <c r="H3" s="4" t="n">
        <v>4.0</v>
      </c>
      <c r="I3" s="4" t="n">
        <v>23.0</v>
      </c>
      <c r="J3" s="4" t="n">
        <v>80.0</v>
      </c>
      <c r="K3" s="4" t="n">
        <v>128.0</v>
      </c>
      <c r="L3" s="4" t="n">
        <v>75.0</v>
      </c>
      <c r="M3" s="4" t="n">
        <v>2275.0</v>
      </c>
      <c r="N3" s="11" t="n">
        <f>SUM(D3:M3)</f>
        <v>2589.0</v>
      </c>
      <c r="O3" s="4" t="n">
        <v>259691.0</v>
      </c>
      <c r="P3" s="4" t="n">
        <v>13576.0</v>
      </c>
      <c r="Q3" s="11" t="n">
        <f>SUM(D3:L3)</f>
        <v>314.0</v>
      </c>
      <c r="R3" s="6" t="n">
        <f ref="R3:R48" si="0" t="shared">IF(P3&lt;&gt;0,P3/SUM(D3:L3),0)</f>
        <v>43.23566878980892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135.0</v>
      </c>
      <c r="E4" s="5" t="n">
        <v>48.0</v>
      </c>
      <c r="F4" s="5" t="n">
        <v>30.0</v>
      </c>
      <c r="G4" s="5" t="n">
        <v>10.0</v>
      </c>
      <c r="H4" s="5" t="n">
        <v>8.0</v>
      </c>
      <c r="I4" s="5" t="n">
        <v>35.0</v>
      </c>
      <c r="J4" s="5" t="n">
        <v>107.0</v>
      </c>
      <c r="K4" s="5" t="n">
        <v>196.0</v>
      </c>
      <c r="L4" s="5" t="n">
        <v>205.0</v>
      </c>
      <c r="M4" s="5" t="n">
        <v>4288.0</v>
      </c>
      <c r="N4" s="11" t="n">
        <f ref="N4:N14" si="1" t="shared">SUM(D4:M4)</f>
        <v>5062.0</v>
      </c>
      <c r="O4" s="5" t="n">
        <v>641938.0</v>
      </c>
      <c r="P4" s="5" t="n">
        <v>28142.0</v>
      </c>
      <c r="Q4" s="11" t="n">
        <f ref="Q4:Q48" si="2" t="shared">SUM(D4:L4)</f>
        <v>774.0</v>
      </c>
      <c r="R4" s="6" t="n">
        <f si="0" t="shared"/>
        <v>36.359173126614984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6.0</v>
      </c>
      <c r="E5" s="5" t="n">
        <v>2.0</v>
      </c>
      <c r="F5" s="5" t="n">
        <v>4.0</v>
      </c>
      <c r="G5" s="5" t="n">
        <v>10.0</v>
      </c>
      <c r="H5" s="5" t="n">
        <v>1.0</v>
      </c>
      <c r="I5" s="5" t="n">
        <v>43.0</v>
      </c>
      <c r="J5" s="5" t="n">
        <v>492.0</v>
      </c>
      <c r="K5" s="5" t="n">
        <v>858.0</v>
      </c>
      <c r="L5" s="5" t="n">
        <v>532.0</v>
      </c>
      <c r="M5" s="5" t="n">
        <v>4015.0</v>
      </c>
      <c r="N5" s="11" t="n">
        <f si="1" t="shared"/>
        <v>5963.0</v>
      </c>
      <c r="O5" s="5" t="n">
        <v>2147523.0</v>
      </c>
      <c r="P5" s="5" t="n">
        <v>89921.0</v>
      </c>
      <c r="Q5" s="11" t="n">
        <f si="2" t="shared"/>
        <v>1948.0</v>
      </c>
      <c r="R5" s="6" t="n">
        <f si="0" t="shared"/>
        <v>46.16067761806981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5.0</v>
      </c>
      <c r="E6" s="5" t="n">
        <v>1.0</v>
      </c>
      <c r="F6" s="5" t="n">
        <v>0.0</v>
      </c>
      <c r="G6" s="5" t="n">
        <v>0.0</v>
      </c>
      <c r="H6" s="5" t="n">
        <v>2.0</v>
      </c>
      <c r="I6" s="5" t="n">
        <v>24.0</v>
      </c>
      <c r="J6" s="5" t="n">
        <v>191.0</v>
      </c>
      <c r="K6" s="5" t="n">
        <v>249.0</v>
      </c>
      <c r="L6" s="5" t="n">
        <v>208.0</v>
      </c>
      <c r="M6" s="5" t="n">
        <v>1199.0</v>
      </c>
      <c r="N6" s="11" t="n">
        <f si="1" t="shared"/>
        <v>1879.0</v>
      </c>
      <c r="O6" s="5" t="n">
        <v>605031.0</v>
      </c>
      <c r="P6" s="5" t="n">
        <v>31348.0</v>
      </c>
      <c r="Q6" s="11" t="n">
        <f si="2" t="shared"/>
        <v>680.0</v>
      </c>
      <c r="R6" s="6" t="n">
        <f si="0" t="shared"/>
        <v>46.1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14.0</v>
      </c>
      <c r="E7" s="5" t="n">
        <v>12.0</v>
      </c>
      <c r="F7" s="5" t="n">
        <v>4.0</v>
      </c>
      <c r="G7" s="5" t="n">
        <v>0.0</v>
      </c>
      <c r="H7" s="5" t="n">
        <v>1.0</v>
      </c>
      <c r="I7" s="5" t="n">
        <v>26.0</v>
      </c>
      <c r="J7" s="5" t="n">
        <v>41.0</v>
      </c>
      <c r="K7" s="5" t="n">
        <v>86.0</v>
      </c>
      <c r="L7" s="5" t="n">
        <v>60.0</v>
      </c>
      <c r="M7" s="5" t="n">
        <v>1298.0</v>
      </c>
      <c r="N7" s="11" t="n">
        <f si="1" t="shared"/>
        <v>1542.0</v>
      </c>
      <c r="O7" s="5" t="n">
        <v>852021.0</v>
      </c>
      <c r="P7" s="5" t="n">
        <v>9591.0</v>
      </c>
      <c r="Q7" s="11" t="n">
        <f si="2" t="shared"/>
        <v>244.0</v>
      </c>
      <c r="R7" s="6" t="n">
        <f si="0" t="shared"/>
        <v>39.307377049180324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0.0</v>
      </c>
      <c r="F8" s="5" t="n">
        <v>0.0</v>
      </c>
      <c r="G8" s="5" t="n">
        <v>1.0</v>
      </c>
      <c r="H8" s="5" t="n">
        <v>2.0</v>
      </c>
      <c r="I8" s="5" t="n">
        <v>7.0</v>
      </c>
      <c r="J8" s="5" t="n">
        <v>29.0</v>
      </c>
      <c r="K8" s="5" t="n">
        <v>44.0</v>
      </c>
      <c r="L8" s="5" t="n">
        <v>24.0</v>
      </c>
      <c r="M8" s="5" t="n">
        <v>191.0</v>
      </c>
      <c r="N8" s="11" t="n">
        <f si="1" t="shared"/>
        <v>298.0</v>
      </c>
      <c r="O8" s="5" t="n">
        <v>100563.0</v>
      </c>
      <c r="P8" s="5" t="n">
        <v>4391.0</v>
      </c>
      <c r="Q8" s="11" t="n">
        <f si="2" t="shared"/>
        <v>107.0</v>
      </c>
      <c r="R8" s="6" t="n">
        <f si="0" t="shared"/>
        <v>41.03738317757009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304.0</v>
      </c>
      <c r="E9" s="5" t="n">
        <v>77.0</v>
      </c>
      <c r="F9" s="5" t="n">
        <v>0.0</v>
      </c>
      <c r="G9" s="5" t="n">
        <v>0.0</v>
      </c>
      <c r="H9" s="5" t="n">
        <v>1.0</v>
      </c>
      <c r="I9" s="5" t="n">
        <v>270.0</v>
      </c>
      <c r="J9" s="5" t="n">
        <v>200.0</v>
      </c>
      <c r="K9" s="5" t="n">
        <v>265.0</v>
      </c>
      <c r="L9" s="5" t="n">
        <v>143.0</v>
      </c>
      <c r="M9" s="5" t="n">
        <v>2814.0</v>
      </c>
      <c r="N9" s="11" t="n">
        <f si="1" t="shared"/>
        <v>4074.0</v>
      </c>
      <c r="O9" s="5" t="n">
        <v>1866525.0</v>
      </c>
      <c r="P9" s="5" t="n">
        <v>30648.0</v>
      </c>
      <c r="Q9" s="11" t="n">
        <f si="2" t="shared"/>
        <v>1260.0</v>
      </c>
      <c r="R9" s="6" t="n">
        <f si="0" t="shared"/>
        <v>24.323809523809523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16.0</v>
      </c>
      <c r="E10" s="5" t="n">
        <v>12.0</v>
      </c>
      <c r="F10" s="5" t="n">
        <v>1.0</v>
      </c>
      <c r="G10" s="5" t="n">
        <v>0.0</v>
      </c>
      <c r="H10" s="5" t="n">
        <v>0.0</v>
      </c>
      <c r="I10" s="5" t="n">
        <v>185.0</v>
      </c>
      <c r="J10" s="5" t="n">
        <v>229.0</v>
      </c>
      <c r="K10" s="5" t="n">
        <v>363.0</v>
      </c>
      <c r="L10" s="5" t="n">
        <v>131.0</v>
      </c>
      <c r="M10" s="5" t="n">
        <v>500.0</v>
      </c>
      <c r="N10" s="11" t="n">
        <f si="1" t="shared"/>
        <v>1437.0</v>
      </c>
      <c r="O10" s="5" t="n">
        <v>219577.0</v>
      </c>
      <c r="P10" s="5" t="n">
        <v>32826.0</v>
      </c>
      <c r="Q10" s="11" t="n">
        <f si="2" t="shared"/>
        <v>937.0</v>
      </c>
      <c r="R10" s="6" t="n">
        <f si="0" t="shared"/>
        <v>35.03308431163287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195.0</v>
      </c>
      <c r="E11" s="5" t="n">
        <v>123.0</v>
      </c>
      <c r="F11" s="5" t="n">
        <v>39.0</v>
      </c>
      <c r="G11" s="5" t="n">
        <v>36.0</v>
      </c>
      <c r="H11" s="5" t="n">
        <v>77.0</v>
      </c>
      <c r="I11" s="5" t="n">
        <v>449.0</v>
      </c>
      <c r="J11" s="5" t="n">
        <v>1163.0</v>
      </c>
      <c r="K11" s="5" t="n">
        <v>1392.0</v>
      </c>
      <c r="L11" s="5" t="n">
        <v>224.0</v>
      </c>
      <c r="M11" s="5" t="n">
        <v>13953.0</v>
      </c>
      <c r="N11" s="11" t="n">
        <f si="1" t="shared"/>
        <v>17651.0</v>
      </c>
      <c r="O11" s="5" t="n">
        <v>1.8849147E7</v>
      </c>
      <c r="P11" s="5" t="n">
        <v>111189.0</v>
      </c>
      <c r="Q11" s="11" t="n">
        <f si="2" t="shared"/>
        <v>3698.0</v>
      </c>
      <c r="R11" s="6" t="n">
        <f si="0" t="shared"/>
        <v>30.06733369388859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373.0</v>
      </c>
      <c r="E12" s="5" t="n">
        <v>140.0</v>
      </c>
      <c r="F12" s="5" t="n">
        <v>19.0</v>
      </c>
      <c r="G12" s="5" t="n">
        <v>5.0</v>
      </c>
      <c r="H12" s="5" t="n">
        <v>9.0</v>
      </c>
      <c r="I12" s="5" t="n">
        <v>500.0</v>
      </c>
      <c r="J12" s="5" t="n">
        <v>425.0</v>
      </c>
      <c r="K12" s="5" t="n">
        <v>1036.0</v>
      </c>
      <c r="L12" s="5" t="n">
        <v>118.0</v>
      </c>
      <c r="M12" s="5" t="n">
        <v>6280.0</v>
      </c>
      <c r="N12" s="11" t="n">
        <f si="1" t="shared"/>
        <v>8905.0</v>
      </c>
      <c r="O12" s="5" t="n">
        <v>6745172.0</v>
      </c>
      <c r="P12" s="5" t="n">
        <v>69041.0</v>
      </c>
      <c r="Q12" s="11" t="n">
        <f si="2" t="shared"/>
        <v>2625.0</v>
      </c>
      <c r="R12" s="6" t="n">
        <f si="0" t="shared"/>
        <v>26.301333333333332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6.0</v>
      </c>
      <c r="E13" s="5" t="n">
        <v>2.0</v>
      </c>
      <c r="F13" s="5" t="n">
        <v>0.0</v>
      </c>
      <c r="G13" s="5" t="n">
        <v>2.0</v>
      </c>
      <c r="H13" s="5" t="n">
        <v>0.0</v>
      </c>
      <c r="I13" s="5" t="n">
        <v>12.0</v>
      </c>
      <c r="J13" s="5" t="n">
        <v>55.0</v>
      </c>
      <c r="K13" s="5" t="n">
        <v>114.0</v>
      </c>
      <c r="L13" s="5" t="n">
        <v>65.0</v>
      </c>
      <c r="M13" s="5" t="n">
        <v>4208.0</v>
      </c>
      <c r="N13" s="11" t="n">
        <f si="1" t="shared"/>
        <v>4464.0</v>
      </c>
      <c r="O13" s="5" t="n">
        <v>4096822.0</v>
      </c>
      <c r="P13" s="5" t="n">
        <v>11300.0</v>
      </c>
      <c r="Q13" s="11" t="n">
        <f si="2" t="shared"/>
        <v>256.0</v>
      </c>
      <c r="R13" s="6" t="n">
        <f si="0" t="shared"/>
        <v>44.140625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1.0</v>
      </c>
      <c r="E14" s="5" t="n">
        <v>8.0</v>
      </c>
      <c r="F14" s="5" t="n">
        <v>2.0</v>
      </c>
      <c r="G14" s="5" t="n">
        <v>0.0</v>
      </c>
      <c r="H14" s="5" t="n">
        <v>1.0</v>
      </c>
      <c r="I14" s="5" t="n">
        <v>35.0</v>
      </c>
      <c r="J14" s="5" t="n">
        <v>79.0</v>
      </c>
      <c r="K14" s="5" t="n">
        <v>207.0</v>
      </c>
      <c r="L14" s="5" t="n">
        <v>87.0</v>
      </c>
      <c r="M14" s="5" t="n">
        <v>27443.0</v>
      </c>
      <c r="N14" s="11" t="n">
        <f si="1" t="shared"/>
        <v>27863.0</v>
      </c>
      <c r="O14" s="5" t="n">
        <v>3.0560347E7</v>
      </c>
      <c r="P14" s="5" t="n">
        <v>17836.0</v>
      </c>
      <c r="Q14" s="11" t="n">
        <f si="2" t="shared"/>
        <v>420.0</v>
      </c>
      <c r="R14" s="6" t="n">
        <f si="0" t="shared"/>
        <v>42.46666666666667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6.0</v>
      </c>
      <c r="E15" s="5" t="n">
        <f ref="E15:M15" si="3" t="shared">E16-E9-E10-E11-E12-E13-E14</f>
        <v>2.0</v>
      </c>
      <c r="F15" s="5" t="n">
        <f si="3" t="shared"/>
        <v>16.0</v>
      </c>
      <c r="G15" s="5" t="n">
        <f si="3" t="shared"/>
        <v>4.0</v>
      </c>
      <c r="H15" s="5" t="n">
        <f si="3" t="shared"/>
        <v>2.0</v>
      </c>
      <c r="I15" s="5" t="n">
        <f si="3" t="shared"/>
        <v>20.0</v>
      </c>
      <c r="J15" s="5" t="n">
        <f si="3" t="shared"/>
        <v>61.0</v>
      </c>
      <c r="K15" s="5" t="n">
        <f si="3" t="shared"/>
        <v>52.0</v>
      </c>
      <c r="L15" s="5" t="n">
        <f si="3" t="shared"/>
        <v>16.0</v>
      </c>
      <c r="M15" s="5" t="n">
        <f si="3" t="shared"/>
        <v>242.0</v>
      </c>
      <c r="N15" s="5" t="n">
        <f ref="N15" si="4" t="shared">N16-N9-N10-N11-N12-N13-N14</f>
        <v>421.0</v>
      </c>
      <c r="O15" s="5" t="n">
        <f>O16-O9-O10-O11-O12-O13-O14</f>
        <v>195986.0</v>
      </c>
      <c r="P15" s="5" t="n">
        <f>P16-P9-P10-P11-P12-P13-P14</f>
        <v>5308.0</v>
      </c>
      <c r="Q15" s="11" t="n">
        <f si="2" t="shared"/>
        <v>179.0</v>
      </c>
      <c r="R15" s="6" t="n">
        <f si="0" t="shared"/>
        <v>29.6536312849162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901.0</v>
      </c>
      <c r="E16" s="5" t="n">
        <v>364.0</v>
      </c>
      <c r="F16" s="5" t="n">
        <v>77.0</v>
      </c>
      <c r="G16" s="5" t="n">
        <v>47.0</v>
      </c>
      <c r="H16" s="5" t="n">
        <v>90.0</v>
      </c>
      <c r="I16" s="5" t="n">
        <v>1471.0</v>
      </c>
      <c r="J16" s="5" t="n">
        <v>2212.0</v>
      </c>
      <c r="K16" s="5" t="n">
        <v>3429.0</v>
      </c>
      <c r="L16" s="5" t="n">
        <v>784.0</v>
      </c>
      <c r="M16" s="5" t="n">
        <v>55440.0</v>
      </c>
      <c r="N16" s="11" t="n">
        <f ref="N16:N48" si="5" t="shared">SUM(D16:M16)</f>
        <v>64815.0</v>
      </c>
      <c r="O16" s="5" t="n">
        <v>6.2533576E7</v>
      </c>
      <c r="P16" s="5" t="n">
        <v>278148.0</v>
      </c>
      <c r="Q16" s="11" t="n">
        <f si="2" t="shared"/>
        <v>9375.0</v>
      </c>
      <c r="R16" s="6" t="n">
        <f si="0" t="shared"/>
        <v>29.66912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16.0</v>
      </c>
      <c r="E17" s="5" t="n">
        <f ref="E17:M17" si="6" t="shared">E18-E16-E3-E4-E5-E6-E7-E8</f>
        <v>7.0</v>
      </c>
      <c r="F17" s="5" t="n">
        <f si="6" t="shared"/>
        <v>0.0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8.0</v>
      </c>
      <c r="K17" s="5" t="n">
        <f si="6" t="shared"/>
        <v>25.0</v>
      </c>
      <c r="L17" s="5" t="n">
        <f si="6" t="shared"/>
        <v>11.0</v>
      </c>
      <c r="M17" s="5" t="n">
        <f si="6" t="shared"/>
        <v>336.0</v>
      </c>
      <c r="N17" s="11" t="n">
        <f si="5" t="shared"/>
        <v>403.0</v>
      </c>
      <c r="O17" s="5" t="n">
        <f>O18-O16-O3-O4-O5-O6-O7-O8</f>
        <v>314885.0</v>
      </c>
      <c r="P17" s="5" t="n">
        <f>P18-P16-P3-P4-P5-P6-P7-P8</f>
        <v>2065.0</v>
      </c>
      <c r="Q17" s="11" t="n">
        <f si="2" t="shared"/>
        <v>67.0</v>
      </c>
      <c r="R17" s="6" t="n">
        <f si="0" t="shared"/>
        <v>30.82089552238806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1077.0</v>
      </c>
      <c r="E18" s="5" t="n">
        <v>434.0</v>
      </c>
      <c r="F18" s="5" t="n">
        <v>115.0</v>
      </c>
      <c r="G18" s="5" t="n">
        <v>72.0</v>
      </c>
      <c r="H18" s="5" t="n">
        <v>108.0</v>
      </c>
      <c r="I18" s="5" t="n">
        <v>1629.0</v>
      </c>
      <c r="J18" s="5" t="n">
        <v>3160.0</v>
      </c>
      <c r="K18" s="5" t="n">
        <v>5015.0</v>
      </c>
      <c r="L18" s="5" t="n">
        <v>1899.0</v>
      </c>
      <c r="M18" s="5" t="n">
        <v>69042.0</v>
      </c>
      <c r="N18" s="11" t="n">
        <f si="5" t="shared"/>
        <v>82551.0</v>
      </c>
      <c r="O18" s="5" t="n">
        <v>6.7455228E7</v>
      </c>
      <c r="P18" s="5" t="n">
        <v>457182.0</v>
      </c>
      <c r="Q18" s="11" t="n">
        <f si="2" t="shared"/>
        <v>13509.0</v>
      </c>
      <c r="R18" s="6" t="n">
        <f si="0" t="shared"/>
        <v>33.84277148567622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6.0</v>
      </c>
      <c r="E19" s="5" t="n">
        <v>0.0</v>
      </c>
      <c r="F19" s="5" t="n">
        <v>0.0</v>
      </c>
      <c r="G19" s="5" t="n">
        <v>0.0</v>
      </c>
      <c r="H19" s="5" t="n">
        <v>0.0</v>
      </c>
      <c r="I19" s="5" t="n">
        <v>8.0</v>
      </c>
      <c r="J19" s="5" t="n">
        <v>75.0</v>
      </c>
      <c r="K19" s="5" t="n">
        <v>140.0</v>
      </c>
      <c r="L19" s="5" t="n">
        <v>70.0</v>
      </c>
      <c r="M19" s="5" t="n">
        <v>377.0</v>
      </c>
      <c r="N19" s="11" t="n">
        <f si="5" t="shared"/>
        <v>676.0</v>
      </c>
      <c r="O19" s="5" t="n">
        <v>222495.0</v>
      </c>
      <c r="P19" s="5" t="n">
        <v>13406.0</v>
      </c>
      <c r="Q19" s="11" t="n">
        <f si="2" t="shared"/>
        <v>299.0</v>
      </c>
      <c r="R19" s="6" t="n">
        <f si="0" t="shared"/>
        <v>44.836120401337794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45.0</v>
      </c>
      <c r="E20" s="5" t="n">
        <v>2.0</v>
      </c>
      <c r="F20" s="5" t="n">
        <v>20.0</v>
      </c>
      <c r="G20" s="5" t="n">
        <v>5.0</v>
      </c>
      <c r="H20" s="5" t="n">
        <v>7.0</v>
      </c>
      <c r="I20" s="5" t="n">
        <v>66.0</v>
      </c>
      <c r="J20" s="5" t="n">
        <v>685.0</v>
      </c>
      <c r="K20" s="5" t="n">
        <v>1158.0</v>
      </c>
      <c r="L20" s="5" t="n">
        <v>447.0</v>
      </c>
      <c r="M20" s="5" t="n">
        <v>2616.0</v>
      </c>
      <c r="N20" s="11" t="n">
        <f si="5" t="shared"/>
        <v>5051.0</v>
      </c>
      <c r="O20" s="5" t="n">
        <v>1217546.0</v>
      </c>
      <c r="P20" s="5" t="n">
        <v>101704.0</v>
      </c>
      <c r="Q20" s="11" t="n">
        <f si="2" t="shared"/>
        <v>2435.0</v>
      </c>
      <c r="R20" s="6" t="n">
        <f si="0" t="shared"/>
        <v>41.76755646817249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3.0</v>
      </c>
      <c r="E21" s="5" t="n">
        <v>0.0</v>
      </c>
      <c r="F21" s="5" t="n">
        <v>0.0</v>
      </c>
      <c r="G21" s="5" t="n">
        <v>0.0</v>
      </c>
      <c r="H21" s="5" t="n">
        <v>0.0</v>
      </c>
      <c r="I21" s="5" t="n">
        <v>4.0</v>
      </c>
      <c r="J21" s="5" t="n">
        <v>8.0</v>
      </c>
      <c r="K21" s="5" t="n">
        <v>12.0</v>
      </c>
      <c r="L21" s="5" t="n">
        <v>9.0</v>
      </c>
      <c r="M21" s="5" t="n">
        <v>59.0</v>
      </c>
      <c r="N21" s="11" t="n">
        <f si="5" t="shared"/>
        <v>95.0</v>
      </c>
      <c r="O21" s="5" t="n">
        <v>30728.0</v>
      </c>
      <c r="P21" s="5" t="n">
        <v>1532.0</v>
      </c>
      <c r="Q21" s="11" t="n">
        <f si="2" t="shared"/>
        <v>36.0</v>
      </c>
      <c r="R21" s="6" t="n">
        <f si="0" t="shared"/>
        <v>42.55555555555556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1.0</v>
      </c>
      <c r="E22" s="5" t="n">
        <v>0.0</v>
      </c>
      <c r="F22" s="5" t="n">
        <v>4.0</v>
      </c>
      <c r="G22" s="5" t="n">
        <v>1.0</v>
      </c>
      <c r="H22" s="5" t="n">
        <v>0.0</v>
      </c>
      <c r="I22" s="5" t="n">
        <v>7.0</v>
      </c>
      <c r="J22" s="5" t="n">
        <v>9.0</v>
      </c>
      <c r="K22" s="5" t="n">
        <v>20.0</v>
      </c>
      <c r="L22" s="5" t="n">
        <v>3.0</v>
      </c>
      <c r="M22" s="5" t="n">
        <v>61.0</v>
      </c>
      <c r="N22" s="11" t="n">
        <f si="5" t="shared"/>
        <v>106.0</v>
      </c>
      <c r="O22" s="5" t="n">
        <v>30121.0</v>
      </c>
      <c r="P22" s="5" t="n">
        <v>1404.0</v>
      </c>
      <c r="Q22" s="11" t="n">
        <f si="2" t="shared"/>
        <v>45.0</v>
      </c>
      <c r="R22" s="6" t="n">
        <f si="0" t="shared"/>
        <v>31.2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1.0</v>
      </c>
      <c r="K23" s="5" t="n">
        <v>4.0</v>
      </c>
      <c r="L23" s="5" t="n">
        <v>1.0</v>
      </c>
      <c r="M23" s="5" t="n">
        <v>13.0</v>
      </c>
      <c r="N23" s="11" t="n">
        <f si="5" t="shared"/>
        <v>19.0</v>
      </c>
      <c r="O23" s="5" t="n">
        <v>8198.0</v>
      </c>
      <c r="P23" s="5" t="n">
        <v>260.0</v>
      </c>
      <c r="Q23" s="11" t="n">
        <f si="2" t="shared"/>
        <v>6.0</v>
      </c>
      <c r="R23" s="6" t="n">
        <f si="0" t="shared"/>
        <v>43.333333333333336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3.0</v>
      </c>
      <c r="E24" s="5" t="n">
        <f ref="E24:M24" si="7" t="shared">E25-E19-E20-E21-E22-E23</f>
        <v>0.0</v>
      </c>
      <c r="F24" s="5" t="n">
        <f si="7" t="shared"/>
        <v>11.0</v>
      </c>
      <c r="G24" s="5" t="n">
        <f si="7" t="shared"/>
        <v>15.0</v>
      </c>
      <c r="H24" s="5" t="n">
        <f si="7" t="shared"/>
        <v>3.0</v>
      </c>
      <c r="I24" s="5" t="n">
        <f si="7" t="shared"/>
        <v>3.0</v>
      </c>
      <c r="J24" s="5" t="n">
        <f si="7" t="shared"/>
        <v>8.0</v>
      </c>
      <c r="K24" s="5" t="n">
        <f si="7" t="shared"/>
        <v>25.0</v>
      </c>
      <c r="L24" s="5" t="n">
        <f si="7" t="shared"/>
        <v>31.0</v>
      </c>
      <c r="M24" s="5" t="n">
        <f si="7" t="shared"/>
        <v>362.0</v>
      </c>
      <c r="N24" s="11" t="n">
        <f si="5" t="shared"/>
        <v>461.0</v>
      </c>
      <c r="O24" s="5" t="n">
        <f>O25-O19-O20-O21-O22-O23</f>
        <v>230915.0</v>
      </c>
      <c r="P24" s="5" t="n">
        <f>P25-P19-P20-P21-P22-P23</f>
        <v>3852.0</v>
      </c>
      <c r="Q24" s="11" t="n">
        <f si="2" t="shared"/>
        <v>99.0</v>
      </c>
      <c r="R24" s="6" t="n">
        <f si="0" t="shared"/>
        <v>38.90909090909091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58.0</v>
      </c>
      <c r="E25" s="5" t="n">
        <v>2.0</v>
      </c>
      <c r="F25" s="5" t="n">
        <v>35.0</v>
      </c>
      <c r="G25" s="5" t="n">
        <v>21.0</v>
      </c>
      <c r="H25" s="5" t="n">
        <v>10.0</v>
      </c>
      <c r="I25" s="5" t="n">
        <v>88.0</v>
      </c>
      <c r="J25" s="5" t="n">
        <v>786.0</v>
      </c>
      <c r="K25" s="5" t="n">
        <v>1359.0</v>
      </c>
      <c r="L25" s="5" t="n">
        <v>561.0</v>
      </c>
      <c r="M25" s="5" t="n">
        <v>3488.0</v>
      </c>
      <c r="N25" s="11" t="n">
        <f si="5" t="shared"/>
        <v>6408.0</v>
      </c>
      <c r="O25" s="5" t="n">
        <v>1740003.0</v>
      </c>
      <c r="P25" s="5" t="n">
        <v>122158.0</v>
      </c>
      <c r="Q25" s="11" t="n">
        <f si="2" t="shared"/>
        <v>2920.0</v>
      </c>
      <c r="R25" s="6" t="n">
        <f si="0" t="shared"/>
        <v>41.834931506849315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14.0</v>
      </c>
      <c r="E26" s="5" t="n">
        <v>2.0</v>
      </c>
      <c r="F26" s="5" t="n">
        <v>3.0</v>
      </c>
      <c r="G26" s="5" t="n">
        <v>0.0</v>
      </c>
      <c r="H26" s="5" t="n">
        <v>0.0</v>
      </c>
      <c r="I26" s="5" t="n">
        <v>59.0</v>
      </c>
      <c r="J26" s="5" t="n">
        <v>20.0</v>
      </c>
      <c r="K26" s="5" t="n">
        <v>43.0</v>
      </c>
      <c r="L26" s="5" t="n">
        <v>52.0</v>
      </c>
      <c r="M26" s="5" t="n">
        <v>134.0</v>
      </c>
      <c r="N26" s="11" t="n">
        <f si="5" t="shared"/>
        <v>327.0</v>
      </c>
      <c r="O26" s="5" t="n">
        <v>36695.0</v>
      </c>
      <c r="P26" s="5" t="n">
        <v>6830.0</v>
      </c>
      <c r="Q26" s="11" t="n">
        <f si="2" t="shared"/>
        <v>193.0</v>
      </c>
      <c r="R26" s="6" t="n">
        <f si="0" t="shared"/>
        <v>35.38860103626943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5.0</v>
      </c>
      <c r="E27" s="5" t="n">
        <v>1.0</v>
      </c>
      <c r="F27" s="5" t="n">
        <v>0.0</v>
      </c>
      <c r="G27" s="5" t="n">
        <v>0.0</v>
      </c>
      <c r="H27" s="5" t="n">
        <v>0.0</v>
      </c>
      <c r="I27" s="5" t="n">
        <v>8.0</v>
      </c>
      <c r="J27" s="5" t="n">
        <v>68.0</v>
      </c>
      <c r="K27" s="5" t="n">
        <v>131.0</v>
      </c>
      <c r="L27" s="5" t="n">
        <v>47.0</v>
      </c>
      <c r="M27" s="5" t="n">
        <v>413.0</v>
      </c>
      <c r="N27" s="11" t="n">
        <f si="5" t="shared"/>
        <v>673.0</v>
      </c>
      <c r="O27" s="5" t="n">
        <v>183166.0</v>
      </c>
      <c r="P27" s="5" t="n">
        <v>11013.0</v>
      </c>
      <c r="Q27" s="11" t="n">
        <f si="2" t="shared"/>
        <v>260.0</v>
      </c>
      <c r="R27" s="6" t="n">
        <f si="0" t="shared"/>
        <v>42.35769230769231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7.0</v>
      </c>
      <c r="E28" s="5" t="n">
        <v>1.0</v>
      </c>
      <c r="F28" s="5" t="n">
        <v>0.0</v>
      </c>
      <c r="G28" s="5" t="n">
        <v>0.0</v>
      </c>
      <c r="H28" s="5" t="n">
        <v>3.0</v>
      </c>
      <c r="I28" s="5" t="n">
        <v>30.0</v>
      </c>
      <c r="J28" s="5" t="n">
        <v>123.0</v>
      </c>
      <c r="K28" s="5" t="n">
        <v>284.0</v>
      </c>
      <c r="L28" s="5" t="n">
        <v>119.0</v>
      </c>
      <c r="M28" s="5" t="n">
        <v>385.0</v>
      </c>
      <c r="N28" s="11" t="n">
        <f si="5" t="shared"/>
        <v>952.0</v>
      </c>
      <c r="O28" s="5" t="n">
        <v>148280.0</v>
      </c>
      <c r="P28" s="5" t="n">
        <v>24565.0</v>
      </c>
      <c r="Q28" s="11" t="n">
        <f si="2" t="shared"/>
        <v>567.0</v>
      </c>
      <c r="R28" s="6" t="n">
        <f si="0" t="shared"/>
        <v>43.32451499118166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3.0</v>
      </c>
      <c r="E29" s="5" t="n">
        <v>1.0</v>
      </c>
      <c r="F29" s="5" t="n">
        <v>0.0</v>
      </c>
      <c r="G29" s="5" t="n">
        <v>0.0</v>
      </c>
      <c r="H29" s="5" t="n">
        <v>1.0</v>
      </c>
      <c r="I29" s="5" t="n">
        <v>13.0</v>
      </c>
      <c r="J29" s="5" t="n">
        <v>28.0</v>
      </c>
      <c r="K29" s="5" t="n">
        <v>71.0</v>
      </c>
      <c r="L29" s="5" t="n">
        <v>27.0</v>
      </c>
      <c r="M29" s="5" t="n">
        <v>145.0</v>
      </c>
      <c r="N29" s="11" t="n">
        <f si="5" t="shared"/>
        <v>289.0</v>
      </c>
      <c r="O29" s="5" t="n">
        <v>70328.0</v>
      </c>
      <c r="P29" s="5" t="n">
        <v>6004.0</v>
      </c>
      <c r="Q29" s="11" t="n">
        <f si="2" t="shared"/>
        <v>144.0</v>
      </c>
      <c r="R29" s="6" t="n">
        <f si="0" t="shared"/>
        <v>41.69444444444444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59.0</v>
      </c>
      <c r="E30" s="5" t="n">
        <v>8.0</v>
      </c>
      <c r="F30" s="5" t="n">
        <v>0.0</v>
      </c>
      <c r="G30" s="5" t="n">
        <v>1.0</v>
      </c>
      <c r="H30" s="5" t="n">
        <v>0.0</v>
      </c>
      <c r="I30" s="5" t="n">
        <v>270.0</v>
      </c>
      <c r="J30" s="5" t="n">
        <v>83.0</v>
      </c>
      <c r="K30" s="5" t="n">
        <v>178.0</v>
      </c>
      <c r="L30" s="5" t="n">
        <v>68.0</v>
      </c>
      <c r="M30" s="5" t="n">
        <v>401.0</v>
      </c>
      <c r="N30" s="11" t="n">
        <f si="5" t="shared"/>
        <v>1068.0</v>
      </c>
      <c r="O30" s="5" t="n">
        <v>83020.0</v>
      </c>
      <c r="P30" s="5" t="n">
        <v>18291.0</v>
      </c>
      <c r="Q30" s="11" t="n">
        <f si="2" t="shared"/>
        <v>667.0</v>
      </c>
      <c r="R30" s="6" t="n">
        <f si="0" t="shared"/>
        <v>27.42278860569715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1.0</v>
      </c>
      <c r="J31" s="5" t="n">
        <v>14.0</v>
      </c>
      <c r="K31" s="5" t="n">
        <v>26.0</v>
      </c>
      <c r="L31" s="5" t="n">
        <v>18.0</v>
      </c>
      <c r="M31" s="5" t="n">
        <v>63.0</v>
      </c>
      <c r="N31" s="11" t="n">
        <f si="5" t="shared"/>
        <v>122.0</v>
      </c>
      <c r="O31" s="5" t="n">
        <v>27444.0</v>
      </c>
      <c r="P31" s="5" t="n">
        <v>2920.0</v>
      </c>
      <c r="Q31" s="11" t="n">
        <f si="2" t="shared"/>
        <v>59.0</v>
      </c>
      <c r="R31" s="6" t="n">
        <f si="0" t="shared"/>
        <v>49.49152542372882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1.0</v>
      </c>
      <c r="I32" s="5" t="n">
        <v>13.0</v>
      </c>
      <c r="J32" s="5" t="n">
        <v>9.0</v>
      </c>
      <c r="K32" s="5" t="n">
        <v>34.0</v>
      </c>
      <c r="L32" s="5" t="n">
        <v>27.0</v>
      </c>
      <c r="M32" s="5" t="n">
        <v>104.0</v>
      </c>
      <c r="N32" s="11" t="n">
        <f si="5" t="shared"/>
        <v>188.0</v>
      </c>
      <c r="O32" s="5" t="n">
        <v>43186.0</v>
      </c>
      <c r="P32" s="5" t="n">
        <v>3934.0</v>
      </c>
      <c r="Q32" s="11" t="n">
        <f si="2" t="shared"/>
        <v>84.0</v>
      </c>
      <c r="R32" s="6" t="n">
        <f si="0" t="shared"/>
        <v>46.833333333333336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63.0</v>
      </c>
      <c r="E33" s="5" t="n">
        <v>9.0</v>
      </c>
      <c r="F33" s="5" t="n">
        <v>2.0</v>
      </c>
      <c r="G33" s="5" t="n">
        <v>0.0</v>
      </c>
      <c r="H33" s="5" t="n">
        <v>0.0</v>
      </c>
      <c r="I33" s="5" t="n">
        <v>242.0</v>
      </c>
      <c r="J33" s="5" t="n">
        <v>125.0</v>
      </c>
      <c r="K33" s="5" t="n">
        <v>461.0</v>
      </c>
      <c r="L33" s="5" t="n">
        <v>158.0</v>
      </c>
      <c r="M33" s="5" t="n">
        <v>752.0</v>
      </c>
      <c r="N33" s="11" t="n">
        <f si="5" t="shared"/>
        <v>1812.0</v>
      </c>
      <c r="O33" s="5" t="n">
        <v>294845.0</v>
      </c>
      <c r="P33" s="5" t="n">
        <v>37844.0</v>
      </c>
      <c r="Q33" s="11" t="n">
        <f si="2" t="shared"/>
        <v>1060.0</v>
      </c>
      <c r="R33" s="6" t="n">
        <f si="0" t="shared"/>
        <v>35.70188679245283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1.0</v>
      </c>
      <c r="E34" s="5" t="n">
        <v>0.0</v>
      </c>
      <c r="F34" s="5" t="n">
        <v>0.0</v>
      </c>
      <c r="G34" s="5" t="n">
        <v>0.0</v>
      </c>
      <c r="H34" s="5" t="n">
        <v>1.0</v>
      </c>
      <c r="I34" s="5" t="n">
        <v>1.0</v>
      </c>
      <c r="J34" s="5" t="n">
        <v>15.0</v>
      </c>
      <c r="K34" s="5" t="n">
        <v>32.0</v>
      </c>
      <c r="L34" s="5" t="n">
        <v>12.0</v>
      </c>
      <c r="M34" s="5" t="n">
        <v>40.0</v>
      </c>
      <c r="N34" s="11" t="n">
        <f si="5" t="shared"/>
        <v>102.0</v>
      </c>
      <c r="O34" s="5" t="n">
        <v>13444.0</v>
      </c>
      <c r="P34" s="5" t="n">
        <v>2662.0</v>
      </c>
      <c r="Q34" s="11" t="n">
        <f si="2" t="shared"/>
        <v>62.0</v>
      </c>
      <c r="R34" s="6" t="n">
        <f si="0" t="shared"/>
        <v>42.935483870967744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1.0</v>
      </c>
      <c r="F35" s="5" t="n">
        <v>0.0</v>
      </c>
      <c r="G35" s="5" t="n">
        <v>0.0</v>
      </c>
      <c r="H35" s="5" t="n">
        <v>0.0</v>
      </c>
      <c r="I35" s="5" t="n">
        <v>2.0</v>
      </c>
      <c r="J35" s="5" t="n">
        <v>4.0</v>
      </c>
      <c r="K35" s="5" t="n">
        <v>9.0</v>
      </c>
      <c r="L35" s="5" t="n">
        <v>2.0</v>
      </c>
      <c r="M35" s="5" t="n">
        <v>12.0</v>
      </c>
      <c r="N35" s="11" t="n">
        <f si="5" t="shared"/>
        <v>30.0</v>
      </c>
      <c r="O35" s="5" t="n">
        <v>4876.0</v>
      </c>
      <c r="P35" s="5" t="n">
        <v>714.0</v>
      </c>
      <c r="Q35" s="11" t="n">
        <f si="2" t="shared"/>
        <v>18.0</v>
      </c>
      <c r="R35" s="6" t="n">
        <f si="0" t="shared"/>
        <v>39.666666666666664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4.0</v>
      </c>
      <c r="E36" s="5" t="n">
        <v>0.0</v>
      </c>
      <c r="F36" s="5" t="n">
        <v>0.0</v>
      </c>
      <c r="G36" s="5" t="n">
        <v>9.0</v>
      </c>
      <c r="H36" s="5" t="n">
        <v>0.0</v>
      </c>
      <c r="I36" s="5" t="n">
        <v>18.0</v>
      </c>
      <c r="J36" s="5" t="n">
        <v>27.0</v>
      </c>
      <c r="K36" s="5" t="n">
        <v>22.0</v>
      </c>
      <c r="L36" s="5" t="n">
        <v>9.0</v>
      </c>
      <c r="M36" s="5" t="n">
        <v>66.0</v>
      </c>
      <c r="N36" s="11" t="n">
        <f si="5" t="shared"/>
        <v>155.0</v>
      </c>
      <c r="O36" s="5" t="n">
        <v>22750.0</v>
      </c>
      <c r="P36" s="5" t="n">
        <v>2588.0</v>
      </c>
      <c r="Q36" s="11" t="n">
        <f si="2" t="shared"/>
        <v>89.0</v>
      </c>
      <c r="R36" s="6" t="n">
        <f si="0" t="shared"/>
        <v>29.078651685393258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35.0</v>
      </c>
      <c r="E37" s="5" t="n">
        <v>1.0</v>
      </c>
      <c r="F37" s="5" t="n">
        <v>1.0</v>
      </c>
      <c r="G37" s="5" t="n">
        <v>0.0</v>
      </c>
      <c r="H37" s="5" t="n">
        <v>1.0</v>
      </c>
      <c r="I37" s="5" t="n">
        <v>51.0</v>
      </c>
      <c r="J37" s="5" t="n">
        <v>15.0</v>
      </c>
      <c r="K37" s="5" t="n">
        <v>30.0</v>
      </c>
      <c r="L37" s="5" t="n">
        <v>13.0</v>
      </c>
      <c r="M37" s="5" t="n">
        <v>137.0</v>
      </c>
      <c r="N37" s="11" t="n">
        <f si="5" t="shared"/>
        <v>284.0</v>
      </c>
      <c r="O37" s="5" t="n">
        <v>57706.0</v>
      </c>
      <c r="P37" s="5" t="n">
        <v>3365.0</v>
      </c>
      <c r="Q37" s="11" t="n">
        <f si="2" t="shared"/>
        <v>147.0</v>
      </c>
      <c r="R37" s="6" t="n">
        <f si="0" t="shared"/>
        <v>22.891156462585034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163.0</v>
      </c>
      <c r="E38" s="5" t="n">
        <f ref="E38:M38" si="8" t="shared">E39-E26-E27-E28-E29-E30-E31-E32-E33-E34-E35-E36-E37</f>
        <v>24.0</v>
      </c>
      <c r="F38" s="5" t="n">
        <f si="8" t="shared"/>
        <v>19.0</v>
      </c>
      <c r="G38" s="5" t="n">
        <f si="8" t="shared"/>
        <v>5.0</v>
      </c>
      <c r="H38" s="5" t="n">
        <f si="8" t="shared"/>
        <v>3.0</v>
      </c>
      <c r="I38" s="5" t="n">
        <f si="8" t="shared"/>
        <v>464.0</v>
      </c>
      <c r="J38" s="5" t="n">
        <f si="8" t="shared"/>
        <v>157.0</v>
      </c>
      <c r="K38" s="5" t="n">
        <f si="8" t="shared"/>
        <v>533.0</v>
      </c>
      <c r="L38" s="5" t="n">
        <f si="8" t="shared"/>
        <v>187.0</v>
      </c>
      <c r="M38" s="5" t="n">
        <f si="8" t="shared"/>
        <v>959.0</v>
      </c>
      <c r="N38" s="11" t="n">
        <f si="5" t="shared"/>
        <v>2514.0</v>
      </c>
      <c r="O38" s="5" t="n">
        <f>O39-O26-O27-O28-O29-O30-O31-O32-O33-O34-O35-O36-O37</f>
        <v>263546.0</v>
      </c>
      <c r="P38" s="5" t="n">
        <f>P39-P26-P27-P28-P29-P30-P31-P32-P33-P34-P35-P36-P37</f>
        <v>46489.0</v>
      </c>
      <c r="Q38" s="11" t="n">
        <f si="2" t="shared"/>
        <v>1555.0</v>
      </c>
      <c r="R38" s="6" t="n">
        <f si="0" t="shared"/>
        <v>29.896463022508037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354.0</v>
      </c>
      <c r="E39" s="5" t="n">
        <v>48.0</v>
      </c>
      <c r="F39" s="5" t="n">
        <v>25.0</v>
      </c>
      <c r="G39" s="5" t="n">
        <v>15.0</v>
      </c>
      <c r="H39" s="5" t="n">
        <v>10.0</v>
      </c>
      <c r="I39" s="5" t="n">
        <v>1172.0</v>
      </c>
      <c r="J39" s="5" t="n">
        <v>688.0</v>
      </c>
      <c r="K39" s="5" t="n">
        <v>1854.0</v>
      </c>
      <c r="L39" s="5" t="n">
        <v>739.0</v>
      </c>
      <c r="M39" s="5" t="n">
        <v>3611.0</v>
      </c>
      <c r="N39" s="11" t="n">
        <f si="5" t="shared"/>
        <v>8516.0</v>
      </c>
      <c r="O39" s="5" t="n">
        <v>1249286.0</v>
      </c>
      <c r="P39" s="5" t="n">
        <v>167219.0</v>
      </c>
      <c r="Q39" s="11" t="n">
        <f si="2" t="shared"/>
        <v>4905.0</v>
      </c>
      <c r="R39" s="6" t="n">
        <f si="0" t="shared"/>
        <v>34.09153924566768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2.0</v>
      </c>
      <c r="E40" s="5" t="n">
        <v>0.0</v>
      </c>
      <c r="F40" s="5" t="n">
        <v>0.0</v>
      </c>
      <c r="G40" s="5" t="n">
        <v>0.0</v>
      </c>
      <c r="H40" s="5" t="n">
        <v>0.0</v>
      </c>
      <c r="I40" s="5" t="n">
        <v>16.0</v>
      </c>
      <c r="J40" s="5" t="n">
        <v>49.0</v>
      </c>
      <c r="K40" s="5" t="n">
        <v>84.0</v>
      </c>
      <c r="L40" s="5" t="n">
        <v>63.0</v>
      </c>
      <c r="M40" s="5" t="n">
        <v>256.0</v>
      </c>
      <c r="N40" s="11" t="n">
        <f si="5" t="shared"/>
        <v>470.0</v>
      </c>
      <c r="O40" s="5" t="n">
        <v>145058.0</v>
      </c>
      <c r="P40" s="5" t="n">
        <v>9769.0</v>
      </c>
      <c r="Q40" s="11" t="n">
        <f si="2" t="shared"/>
        <v>214.0</v>
      </c>
      <c r="R40" s="6" t="n">
        <f si="0" t="shared"/>
        <v>45.649532710280376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1.0</v>
      </c>
      <c r="E41" s="5" t="n">
        <v>0.0</v>
      </c>
      <c r="F41" s="5" t="n">
        <v>0.0</v>
      </c>
      <c r="G41" s="5" t="n">
        <v>0.0</v>
      </c>
      <c r="H41" s="5" t="n">
        <v>0.0</v>
      </c>
      <c r="I41" s="5" t="n">
        <v>5.0</v>
      </c>
      <c r="J41" s="5" t="n">
        <v>8.0</v>
      </c>
      <c r="K41" s="5" t="n">
        <v>16.0</v>
      </c>
      <c r="L41" s="5" t="n">
        <v>13.0</v>
      </c>
      <c r="M41" s="5" t="n">
        <v>58.0</v>
      </c>
      <c r="N41" s="11" t="n">
        <f si="5" t="shared"/>
        <v>101.0</v>
      </c>
      <c r="O41" s="5" t="n">
        <v>34844.0</v>
      </c>
      <c r="P41" s="5" t="n">
        <v>1939.0</v>
      </c>
      <c r="Q41" s="11" t="n">
        <f si="2" t="shared"/>
        <v>43.0</v>
      </c>
      <c r="R41" s="6" t="n">
        <f si="0" t="shared"/>
        <v>45.093023255813954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14.0</v>
      </c>
      <c r="H42" s="5" t="n">
        <f si="9" t="shared"/>
        <v>0.0</v>
      </c>
      <c r="I42" s="5" t="n">
        <f si="9" t="shared"/>
        <v>0.0</v>
      </c>
      <c r="J42" s="5" t="n">
        <f si="9" t="shared"/>
        <v>24.0</v>
      </c>
      <c r="K42" s="5" t="n">
        <f si="9" t="shared"/>
        <v>34.0</v>
      </c>
      <c r="L42" s="5" t="n">
        <f si="9" t="shared"/>
        <v>15.0</v>
      </c>
      <c r="M42" s="5" t="n">
        <f si="9" t="shared"/>
        <v>82.0</v>
      </c>
      <c r="N42" s="11" t="n">
        <f si="5" t="shared"/>
        <v>169.0</v>
      </c>
      <c r="O42" s="5" t="n">
        <f>O43-O40-O41</f>
        <v>26327.0</v>
      </c>
      <c r="P42" s="5" t="n">
        <f>P43-P40-P41</f>
        <v>3051.0</v>
      </c>
      <c r="Q42" s="11" t="n">
        <f si="2" t="shared"/>
        <v>87.0</v>
      </c>
      <c r="R42" s="6" t="n">
        <f si="0" t="shared"/>
        <v>35.06896551724138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3.0</v>
      </c>
      <c r="E43" s="5" t="n">
        <v>0.0</v>
      </c>
      <c r="F43" s="5" t="n">
        <v>0.0</v>
      </c>
      <c r="G43" s="5" t="n">
        <v>14.0</v>
      </c>
      <c r="H43" s="5" t="n">
        <v>0.0</v>
      </c>
      <c r="I43" s="5" t="n">
        <v>21.0</v>
      </c>
      <c r="J43" s="5" t="n">
        <v>81.0</v>
      </c>
      <c r="K43" s="5" t="n">
        <v>134.0</v>
      </c>
      <c r="L43" s="5" t="n">
        <v>91.0</v>
      </c>
      <c r="M43" s="5" t="n">
        <v>396.0</v>
      </c>
      <c r="N43" s="11" t="n">
        <f si="5" t="shared"/>
        <v>740.0</v>
      </c>
      <c r="O43" s="5" t="n">
        <v>206229.0</v>
      </c>
      <c r="P43" s="5" t="n">
        <v>14759.0</v>
      </c>
      <c r="Q43" s="11" t="n">
        <f si="2" t="shared"/>
        <v>344.0</v>
      </c>
      <c r="R43" s="6" t="n">
        <f si="0" t="shared"/>
        <v>42.90406976744186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6.0</v>
      </c>
      <c r="E44" s="8" t="n">
        <v>2.0</v>
      </c>
      <c r="F44" s="8" t="n">
        <v>0.0</v>
      </c>
      <c r="G44" s="8" t="n">
        <v>0.0</v>
      </c>
      <c r="H44" s="8" t="n">
        <v>0.0</v>
      </c>
      <c r="I44" s="8" t="n">
        <v>14.0</v>
      </c>
      <c r="J44" s="8" t="n">
        <v>3.0</v>
      </c>
      <c r="K44" s="8" t="n">
        <v>9.0</v>
      </c>
      <c r="L44" s="8" t="n">
        <v>18.0</v>
      </c>
      <c r="M44" s="8" t="n">
        <v>136.0</v>
      </c>
      <c r="N44" s="11" t="n">
        <f si="5" t="shared"/>
        <v>188.0</v>
      </c>
      <c r="O44" s="8" t="n">
        <v>91814.0</v>
      </c>
      <c r="P44" s="8" t="n">
        <v>1982.0</v>
      </c>
      <c r="Q44" s="11" t="n">
        <f si="2" t="shared"/>
        <v>52.0</v>
      </c>
      <c r="R44" s="6" t="n">
        <f si="0" t="shared"/>
        <v>38.11538461538461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2.0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8.0</v>
      </c>
      <c r="J45" s="8" t="n">
        <f si="10" t="shared"/>
        <v>27.0</v>
      </c>
      <c r="K45" s="8" t="n">
        <f si="10" t="shared"/>
        <v>28.0</v>
      </c>
      <c r="L45" s="8" t="n">
        <f si="10" t="shared"/>
        <v>6.0</v>
      </c>
      <c r="M45" s="8" t="n">
        <f si="10" t="shared"/>
        <v>223.0</v>
      </c>
      <c r="N45" s="11" t="n">
        <f si="5" t="shared"/>
        <v>294.0</v>
      </c>
      <c r="O45" s="8" t="n">
        <f>O46-O44</f>
        <v>166254.0</v>
      </c>
      <c r="P45" s="8" t="n">
        <f>P46-P44</f>
        <v>2477.0</v>
      </c>
      <c r="Q45" s="11" t="n">
        <f si="2" t="shared"/>
        <v>71.0</v>
      </c>
      <c r="R45" s="6" t="n">
        <f si="0" t="shared"/>
        <v>34.88732394366197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8.0</v>
      </c>
      <c r="E46" s="8" t="n">
        <v>2.0</v>
      </c>
      <c r="F46" s="8" t="n">
        <v>0.0</v>
      </c>
      <c r="G46" s="8" t="n">
        <v>0.0</v>
      </c>
      <c r="H46" s="8" t="n">
        <v>0.0</v>
      </c>
      <c r="I46" s="8" t="n">
        <v>22.0</v>
      </c>
      <c r="J46" s="8" t="n">
        <v>30.0</v>
      </c>
      <c r="K46" s="8" t="n">
        <v>37.0</v>
      </c>
      <c r="L46" s="8" t="n">
        <v>24.0</v>
      </c>
      <c r="M46" s="8" t="n">
        <v>359.0</v>
      </c>
      <c r="N46" s="11" t="n">
        <f si="5" t="shared"/>
        <v>482.0</v>
      </c>
      <c r="O46" s="8" t="n">
        <v>258068.0</v>
      </c>
      <c r="P46" s="8" t="n">
        <v>4459.0</v>
      </c>
      <c r="Q46" s="11" t="n">
        <f si="2" t="shared"/>
        <v>123.0</v>
      </c>
      <c r="R46" s="6" t="n">
        <f si="0" t="shared"/>
        <v>36.2520325203252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1.0</v>
      </c>
      <c r="E47" s="5" t="n">
        <v>0.0</v>
      </c>
      <c r="F47" s="5" t="n">
        <v>0.0</v>
      </c>
      <c r="G47" s="5" t="n">
        <v>4.0</v>
      </c>
      <c r="H47" s="5" t="n">
        <v>0.0</v>
      </c>
      <c r="I47" s="5" t="n">
        <v>0.0</v>
      </c>
      <c r="J47" s="5" t="n">
        <v>0.0</v>
      </c>
      <c r="K47" s="5" t="n">
        <v>0.0</v>
      </c>
      <c r="L47" s="5" t="n">
        <v>1.0</v>
      </c>
      <c r="M47" s="5" t="n">
        <v>33.0</v>
      </c>
      <c r="N47" s="11" t="n">
        <f si="5" t="shared"/>
        <v>39.0</v>
      </c>
      <c r="O47" s="5" t="n">
        <v>20689.0</v>
      </c>
      <c r="P47" s="5" t="n">
        <v>82.0</v>
      </c>
      <c r="Q47" s="11" t="n">
        <f si="2" t="shared"/>
        <v>6.0</v>
      </c>
      <c r="R47" s="6" t="n">
        <f si="0" t="shared"/>
        <v>13.666666666666666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1501.0</v>
      </c>
      <c r="E48" s="5" t="n">
        <f ref="E48:M48" si="11" t="shared">E47+E46+E43+E39+E25+E18</f>
        <v>486.0</v>
      </c>
      <c r="F48" s="5" t="n">
        <f si="11" t="shared"/>
        <v>175.0</v>
      </c>
      <c r="G48" s="5" t="n">
        <f si="11" t="shared"/>
        <v>126.0</v>
      </c>
      <c r="H48" s="5" t="n">
        <f si="11" t="shared"/>
        <v>128.0</v>
      </c>
      <c r="I48" s="5" t="n">
        <f si="11" t="shared"/>
        <v>2932.0</v>
      </c>
      <c r="J48" s="5" t="n">
        <f si="11" t="shared"/>
        <v>4745.0</v>
      </c>
      <c r="K48" s="5" t="n">
        <f si="11" t="shared"/>
        <v>8399.0</v>
      </c>
      <c r="L48" s="5" t="n">
        <f si="11" t="shared"/>
        <v>3315.0</v>
      </c>
      <c r="M48" s="5" t="n">
        <f si="11" t="shared"/>
        <v>76929.0</v>
      </c>
      <c r="N48" s="11" t="n">
        <f si="5" t="shared"/>
        <v>98736.0</v>
      </c>
      <c r="O48" s="5" t="n">
        <f>O47+O46+O43+O39+O25+O18</f>
        <v>7.0929503E7</v>
      </c>
      <c r="P48" s="5" t="n">
        <f>P47+P46+P43+P39+P25+P18</f>
        <v>765859.0</v>
      </c>
      <c r="Q48" s="11" t="n">
        <f si="2" t="shared"/>
        <v>21807.0</v>
      </c>
      <c r="R48" s="6" t="n">
        <f si="0" t="shared"/>
        <v>35.11986976658871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1.5202155242262194</v>
      </c>
      <c r="E49" s="6" t="n">
        <f ref="E49" si="13" t="shared">E48/$N$48*100</f>
        <v>0.4922216820612542</v>
      </c>
      <c r="F49" s="6" t="n">
        <f ref="F49" si="14" t="shared">F48/$N$48*100</f>
        <v>0.17724031761464915</v>
      </c>
      <c r="G49" s="6" t="n">
        <f ref="G49" si="15" t="shared">G48/$N$48*100</f>
        <v>0.1276130286825474</v>
      </c>
      <c r="H49" s="6" t="n">
        <f ref="H49" si="16" t="shared">H48/$N$48*100</f>
        <v>0.12963863231242911</v>
      </c>
      <c r="I49" s="6" t="n">
        <f ref="I49" si="17" t="shared">I48/$N$48*100</f>
        <v>2.9695349214065794</v>
      </c>
      <c r="J49" s="6" t="n">
        <f ref="J49" si="18" t="shared">J48/$N$48*100</f>
        <v>4.805744611894344</v>
      </c>
      <c r="K49" s="6" t="n">
        <f ref="K49" si="19" t="shared">K48/$N$48*100</f>
        <v>8.506522443688219</v>
      </c>
      <c r="L49" s="6" t="n">
        <f ref="L49" si="20" t="shared">L48/$N$48*100</f>
        <v>3.3574380165289255</v>
      </c>
      <c r="M49" s="6" t="n">
        <f ref="M49" si="21" t="shared">M48/$N$48*100</f>
        <v>77.91383082158482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