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<sst xmlns="http://schemas.openxmlformats.org/spreadsheetml/2006/main" count="98" uniqueCount="56">
  <si>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</si>
  <si>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</si>
  <si>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</si>
  <si>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</si>
  <si>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</si>
  <si>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</si>
  <si>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</si>
  <si>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</si>
  <si>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</si>
  <si>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</si>
  <si>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</si>
  <si>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</si>
  <si>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</si>
  <si>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</si>
  <si>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</si>
  <si>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</si>
  <si>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</si>
  <si>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</si>
  <si>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</si>
  <si>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</si>
  <si>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</si>
  <si>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</si>
  <si>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</si>
  <si>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</si>
  <si>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</si>
  <si>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</si>
  <si>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</si>
  <si>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</si>
  <si>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</si>
  <si>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</si>
  <si>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</si>
  <si>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</si>
  <si>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</si>
  <si>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</si>
  <si>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</si>
  <si>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</si>
  <si>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</si>
  <si>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</si>
  <si>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</si>
  <si>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</si>
  <si>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</si>
  <si>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</si>
  <si>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</si>
  <si>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</si>
  <si>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</si>
  <si>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</si>
  <si>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</si>
  <si>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</si>
  <si>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</si>
  <si>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</si>
  <si>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</si>
  <si>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</si>
  <si>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</si>
  <si>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111年1至4月來臺旅客人次及成長率－按國籍分
Table 1-3 Visitor Arrivals by Nationality,
 January-April, 2022</t>
  </si>
  <si>
    <t>111年1至4月
Jan.-April., 2022</t>
  </si>
  <si>
    <t>110年1至4月
Jan.-April.,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</si>
</sst>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4987.0</v>
      </c>
      <c r="E3" s="4" t="n">
        <v>4213.0</v>
      </c>
      <c r="F3" s="5" t="n">
        <f>IF(E3=0,"-",(D3-E3)/E3*100)</f>
        <v>18.371706622359362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1464.0</v>
      </c>
      <c r="E4" s="4" t="n">
        <v>1301.0</v>
      </c>
      <c r="F4" s="5" t="n">
        <f ref="F4:F46" si="0" t="shared">IF(E4=0,"-",(D4-E4)/E4*100)</f>
        <v>12.528823981552653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1180.0</v>
      </c>
      <c r="E5" s="4" t="n">
        <v>831.0</v>
      </c>
      <c r="F5" s="5" t="n">
        <f si="0" t="shared"/>
        <v>41.997593261131165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250.0</v>
      </c>
      <c r="E6" s="4" t="n">
        <v>263.0</v>
      </c>
      <c r="F6" s="5" t="n">
        <f si="0" t="shared"/>
        <v>-4.942965779467681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2901.0</v>
      </c>
      <c r="E7" s="4" t="n">
        <v>2229.0</v>
      </c>
      <c r="F7" s="5" t="n">
        <f si="0" t="shared"/>
        <v>30.148048452220728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1136.0</v>
      </c>
      <c r="E8" s="4" t="n">
        <v>906.0</v>
      </c>
      <c r="F8" s="5" t="n">
        <f si="0" t="shared"/>
        <v>25.386313465783665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10952.0</v>
      </c>
      <c r="E9" s="4" t="n">
        <v>4638.0</v>
      </c>
      <c r="F9" s="5" t="n">
        <f si="0" t="shared"/>
        <v>136.1362656317378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5714.0</v>
      </c>
      <c r="E10" s="4" t="n">
        <v>5209.0</v>
      </c>
      <c r="F10" s="5" t="n">
        <f si="0" t="shared"/>
        <v>9.694759070838932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7068.0</v>
      </c>
      <c r="E11" s="4" t="n">
        <v>5148.0</v>
      </c>
      <c r="F11" s="5" t="n">
        <f si="0" t="shared"/>
        <v>37.2960372960373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11135.0</v>
      </c>
      <c r="E12" s="4" t="n">
        <v>18924.0</v>
      </c>
      <c r="F12" s="5" t="n">
        <f si="0" t="shared"/>
        <v>-41.15937433946312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306.0</v>
      </c>
      <c r="E13" s="4" t="n">
        <f>E14-E7-E8-E9-E10-E11-E12</f>
        <v>488.0</v>
      </c>
      <c r="F13" s="5" t="n">
        <f si="0" t="shared"/>
        <v>-37.295081967213115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39212.0</v>
      </c>
      <c r="E14" s="4" t="n">
        <v>37542.0</v>
      </c>
      <c r="F14" s="5" t="n">
        <f si="0" t="shared"/>
        <v>4.448351180011721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254.0</v>
      </c>
      <c r="E15" s="4" t="n">
        <f>E16-E3-E4-E5-E6-E14</f>
        <v>254.0</v>
      </c>
      <c r="F15" s="5" t="n">
        <f si="0" t="shared"/>
        <v>0.0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47347.0</v>
      </c>
      <c r="E16" s="4" t="n">
        <v>44404.0</v>
      </c>
      <c r="F16" s="5" t="n">
        <f si="0" t="shared"/>
        <v>6.627781280965679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579.0</v>
      </c>
      <c r="E17" s="4" t="n">
        <v>424.0</v>
      </c>
      <c r="F17" s="5" t="n">
        <f si="0" t="shared"/>
        <v>36.556603773584904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3625.0</v>
      </c>
      <c r="E18" s="4" t="n">
        <v>3361.0</v>
      </c>
      <c r="F18" s="5" t="n">
        <f si="0" t="shared"/>
        <v>7.854805117524546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95.0</v>
      </c>
      <c r="E19" s="4" t="n">
        <v>69.0</v>
      </c>
      <c r="F19" s="5" t="n">
        <f si="0" t="shared"/>
        <v>37.68115942028986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121.0</v>
      </c>
      <c r="E20" s="4" t="n">
        <v>65.0</v>
      </c>
      <c r="F20" s="5" t="n">
        <f si="0" t="shared"/>
        <v>86.15384615384616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21.0</v>
      </c>
      <c r="E21" s="4" t="n">
        <v>10.0</v>
      </c>
      <c r="F21" s="5" t="n">
        <f si="0" t="shared"/>
        <v>110.00000000000001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521.0</v>
      </c>
      <c r="E22" s="4" t="n">
        <f>E23-E17-E18-E19-E20-E21</f>
        <v>308.0</v>
      </c>
      <c r="F22" s="5" t="n">
        <f>IF(E22=0,"-",(D22-E22)/E22*100)</f>
        <v>69.15584415584416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4962.0</v>
      </c>
      <c r="E23" s="4" t="n">
        <v>4237.0</v>
      </c>
      <c r="F23" s="5" t="n">
        <f si="0" t="shared"/>
        <v>17.11116355912202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283.0</v>
      </c>
      <c r="E24" s="4" t="n">
        <v>303.0</v>
      </c>
      <c r="F24" s="5" t="n">
        <f si="0" t="shared"/>
        <v>-6.6006600660066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602.0</v>
      </c>
      <c r="E25" s="4" t="n">
        <v>548.0</v>
      </c>
      <c r="F25" s="5" t="n">
        <f si="0" t="shared"/>
        <v>9.854014598540147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784.0</v>
      </c>
      <c r="E26" s="4" t="n">
        <v>765.0</v>
      </c>
      <c r="F26" s="5" t="n">
        <f si="0" t="shared"/>
        <v>2.4836601307189543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243.0</v>
      </c>
      <c r="E27" s="4" t="n">
        <v>225.0</v>
      </c>
      <c r="F27" s="5" t="n">
        <f si="0" t="shared"/>
        <v>8.0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864.0</v>
      </c>
      <c r="E28" s="4" t="n">
        <v>767.0</v>
      </c>
      <c r="F28" s="5" t="n">
        <f si="0" t="shared"/>
        <v>12.646675358539767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98.0</v>
      </c>
      <c r="E29" s="4" t="n">
        <v>65.0</v>
      </c>
      <c r="F29" s="5" t="n">
        <f si="0" t="shared"/>
        <v>50.76923076923077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196.0</v>
      </c>
      <c r="E30" s="4" t="n">
        <v>140.0</v>
      </c>
      <c r="F30" s="5" t="n">
        <f si="0" t="shared"/>
        <v>40.0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1641.0</v>
      </c>
      <c r="E31" s="4" t="n">
        <v>1093.0</v>
      </c>
      <c r="F31" s="5" t="n">
        <f si="0" t="shared"/>
        <v>50.137236962488565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85.0</v>
      </c>
      <c r="E32" s="4" t="n">
        <v>82.0</v>
      </c>
      <c r="F32" s="5" t="n">
        <f si="0" t="shared"/>
        <v>3.6585365853658534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28.0</v>
      </c>
      <c r="E33" s="4" t="n">
        <v>31.0</v>
      </c>
      <c r="F33" s="5" t="n">
        <f si="0" t="shared"/>
        <v>-9.67741935483871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145.0</v>
      </c>
      <c r="E34" s="4" t="n">
        <v>82.0</v>
      </c>
      <c r="F34" s="5" t="n">
        <f si="0" t="shared"/>
        <v>76.82926829268293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2329.0</v>
      </c>
      <c r="E35" s="4" t="n">
        <f>E36-E24-E25-E26-E27-E28-E29-E30-E31-E32-E33-E34</f>
        <v>1892.0</v>
      </c>
      <c r="F35" s="5" t="n">
        <f si="0" t="shared"/>
        <v>23.09725158562368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7298.0</v>
      </c>
      <c r="E36" s="4" t="n">
        <v>5993.0</v>
      </c>
      <c r="F36" s="5" t="n">
        <f si="0" t="shared"/>
        <v>21.7754046387452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343.0</v>
      </c>
      <c r="E37" s="4" t="n">
        <v>202.0</v>
      </c>
      <c r="F37" s="5" t="n">
        <f si="0" t="shared"/>
        <v>69.80198019801979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78.0</v>
      </c>
      <c r="E38" s="4" t="n">
        <v>61.0</v>
      </c>
      <c r="F38" s="5" t="n">
        <f si="0" t="shared"/>
        <v>27.86885245901639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99.0</v>
      </c>
      <c r="E39" s="4" t="n">
        <f>E40-E37-E38</f>
        <v>253.0</v>
      </c>
      <c r="F39" s="5" t="n">
        <f si="0" t="shared"/>
        <v>-60.86956521739131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520.0</v>
      </c>
      <c r="E40" s="4" t="n">
        <v>516.0</v>
      </c>
      <c r="F40" s="5" t="n">
        <f si="0" t="shared"/>
        <v>0.7751937984496124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239.0</v>
      </c>
      <c r="E41" s="4" t="n">
        <v>129.0</v>
      </c>
      <c r="F41" s="5" t="n">
        <f si="0" t="shared"/>
        <v>85.27131782945736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275.0</v>
      </c>
      <c r="E42" s="4" t="n">
        <f>E43-E41</f>
        <v>192.0</v>
      </c>
      <c r="F42" s="5" t="n">
        <f si="0" t="shared"/>
        <v>43.22916666666667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514.0</v>
      </c>
      <c r="E43" s="4" t="n">
        <v>321.0</v>
      </c>
      <c r="F43" s="5" t="n">
        <f si="0" t="shared"/>
        <v>60.12461059190031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12.0</v>
      </c>
      <c r="E44" s="4" t="n">
        <v>17.0</v>
      </c>
      <c r="F44" s="5" t="n">
        <f si="0" t="shared"/>
        <v>-29.411764705882355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8338.0</v>
      </c>
      <c r="E45" s="4" t="n">
        <v>8229.0</v>
      </c>
      <c r="F45" s="5" t="n">
        <f si="0" t="shared"/>
        <v>1.3245837890387655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68991.0</v>
      </c>
      <c r="E46" s="8" t="n">
        <f>E44+E43+E40+E36+E23+E16+E45</f>
        <v>63717.0</v>
      </c>
      <c r="F46" s="5" t="n">
        <f si="0" t="shared"/>
        <v>8.277225858091247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