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<sst xmlns="http://schemas.openxmlformats.org/spreadsheetml/2006/main" count="118" uniqueCount="73">
  <si>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</si>
  <si>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</si>
  <si>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</si>
  <si>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</si>
  <si>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</si>
  <si>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</si>
  <si>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</si>
  <si>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</si>
  <si>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</si>
  <si>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</si>
  <si>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</si>
  <si>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</si>
  <si>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</si>
  <si>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</si>
  <si>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</si>
  <si>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</si>
  <si>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</si>
  <si>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</si>
  <si>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</si>
  <si>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</si>
  <si>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</si>
  <si>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</si>
  <si>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</si>
  <si>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</si>
  <si>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</si>
  <si>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</si>
  <si>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</si>
  <si>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</si>
  <si>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</si>
  <si>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</si>
  <si>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</si>
  <si>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</si>
  <si>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</si>
  <si>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</si>
  <si>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</si>
  <si>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</si>
  <si>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</si>
  <si>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</si>
  <si>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</si>
  <si>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</si>
  <si>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</si>
  <si>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</si>
  <si>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</si>
  <si>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</si>
  <si>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</si>
  <si>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</si>
  <si>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</si>
  <si>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</si>
  <si>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</si>
  <si>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</si>
  <si>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</si>
  <si>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</si>
  <si>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</si>
  <si>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</si>
  <si>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</si>
  <si>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</si>
  <si>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</si>
  <si>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</si>
  <si>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</si>
  <si>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</si>
  <si>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</si>
  <si>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</si>
  <si>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</si>
  <si>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</si>
  <si>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</si>
  <si>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</si>
  <si>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</si>
  <si>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</si>
  <si>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</si>
  <si>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</si>
  <si>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</si>
  <si>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111年4月來臺旅客人次～按停留夜數分
Table 1-8  Visitor Arrivals  by Length of Stay,
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</si>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</sst>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0.0</v>
      </c>
      <c r="H3" s="4" t="n">
        <v>0.0</v>
      </c>
      <c r="I3" s="4" t="n">
        <v>5.0</v>
      </c>
      <c r="J3" s="4" t="n">
        <v>24.0</v>
      </c>
      <c r="K3" s="4" t="n">
        <v>38.0</v>
      </c>
      <c r="L3" s="4" t="n">
        <v>13.0</v>
      </c>
      <c r="M3" s="4" t="n">
        <v>437.0</v>
      </c>
      <c r="N3" s="11" t="n">
        <f>SUM(D3:M3)</f>
        <v>517.0</v>
      </c>
      <c r="O3" s="4" t="n">
        <v>50905.0</v>
      </c>
      <c r="P3" s="4" t="n">
        <v>3212.0</v>
      </c>
      <c r="Q3" s="11" t="n">
        <f>SUM(D3:L3)</f>
        <v>80.0</v>
      </c>
      <c r="R3" s="6" t="n">
        <f ref="R3:R48" si="0" t="shared">IF(P3&lt;&gt;0,P3/SUM(D3:L3),0)</f>
        <v>40.15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30.0</v>
      </c>
      <c r="E4" s="5" t="n">
        <v>9.0</v>
      </c>
      <c r="F4" s="5" t="n">
        <v>7.0</v>
      </c>
      <c r="G4" s="5" t="n">
        <v>1.0</v>
      </c>
      <c r="H4" s="5" t="n">
        <v>3.0</v>
      </c>
      <c r="I4" s="5" t="n">
        <v>1.0</v>
      </c>
      <c r="J4" s="5" t="n">
        <v>17.0</v>
      </c>
      <c r="K4" s="5" t="n">
        <v>33.0</v>
      </c>
      <c r="L4" s="5" t="n">
        <v>21.0</v>
      </c>
      <c r="M4" s="5" t="n">
        <v>557.0</v>
      </c>
      <c r="N4" s="11" t="n">
        <f ref="N4:N14" si="1" t="shared">SUM(D4:M4)</f>
        <v>679.0</v>
      </c>
      <c r="O4" s="5" t="n">
        <v>77933.0</v>
      </c>
      <c r="P4" s="5" t="n">
        <v>3479.0</v>
      </c>
      <c r="Q4" s="11" t="n">
        <f ref="Q4:Q48" si="2" t="shared">SUM(D4:L4)</f>
        <v>122.0</v>
      </c>
      <c r="R4" s="6" t="n">
        <f si="0" t="shared"/>
        <v>28.516393442622952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0.0</v>
      </c>
      <c r="F5" s="5" t="n">
        <v>2.0</v>
      </c>
      <c r="G5" s="5" t="n">
        <v>0.0</v>
      </c>
      <c r="H5" s="5" t="n">
        <v>0.0</v>
      </c>
      <c r="I5" s="5" t="n">
        <v>18.0</v>
      </c>
      <c r="J5" s="5" t="n">
        <v>131.0</v>
      </c>
      <c r="K5" s="5" t="n">
        <v>161.0</v>
      </c>
      <c r="L5" s="5" t="n">
        <v>126.0</v>
      </c>
      <c r="M5" s="5" t="n">
        <v>774.0</v>
      </c>
      <c r="N5" s="11" t="n">
        <f si="1" t="shared"/>
        <v>1212.0</v>
      </c>
      <c r="O5" s="5" t="n">
        <v>434106.0</v>
      </c>
      <c r="P5" s="5" t="n">
        <v>19675.0</v>
      </c>
      <c r="Q5" s="11" t="n">
        <f si="2" t="shared"/>
        <v>438.0</v>
      </c>
      <c r="R5" s="6" t="n">
        <f si="0" t="shared"/>
        <v>44.92009132420091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5.0</v>
      </c>
      <c r="E6" s="5" t="n">
        <v>1.0</v>
      </c>
      <c r="F6" s="5" t="n">
        <v>0.0</v>
      </c>
      <c r="G6" s="5" t="n">
        <v>0.0</v>
      </c>
      <c r="H6" s="5" t="n">
        <v>0.0</v>
      </c>
      <c r="I6" s="5" t="n">
        <v>7.0</v>
      </c>
      <c r="J6" s="5" t="n">
        <v>59.0</v>
      </c>
      <c r="K6" s="5" t="n">
        <v>42.0</v>
      </c>
      <c r="L6" s="5" t="n">
        <v>39.0</v>
      </c>
      <c r="M6" s="5" t="n">
        <v>250.0</v>
      </c>
      <c r="N6" s="11" t="n">
        <f si="1" t="shared"/>
        <v>403.0</v>
      </c>
      <c r="O6" s="5" t="n">
        <v>138210.0</v>
      </c>
      <c r="P6" s="5" t="n">
        <v>6248.0</v>
      </c>
      <c r="Q6" s="11" t="n">
        <f si="2" t="shared"/>
        <v>153.0</v>
      </c>
      <c r="R6" s="6" t="n">
        <f si="0" t="shared"/>
        <v>40.83660130718954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3.0</v>
      </c>
      <c r="E7" s="5" t="n">
        <v>0.0</v>
      </c>
      <c r="F7" s="5" t="n">
        <v>0.0</v>
      </c>
      <c r="G7" s="5" t="n">
        <v>0.0</v>
      </c>
      <c r="H7" s="5" t="n">
        <v>0.0</v>
      </c>
      <c r="I7" s="5" t="n">
        <v>8.0</v>
      </c>
      <c r="J7" s="5" t="n">
        <v>7.0</v>
      </c>
      <c r="K7" s="5" t="n">
        <v>17.0</v>
      </c>
      <c r="L7" s="5" t="n">
        <v>12.0</v>
      </c>
      <c r="M7" s="5" t="n">
        <v>336.0</v>
      </c>
      <c r="N7" s="11" t="n">
        <f si="1" t="shared"/>
        <v>383.0</v>
      </c>
      <c r="O7" s="5" t="n">
        <v>229502.0</v>
      </c>
      <c r="P7" s="5" t="n">
        <v>1923.0</v>
      </c>
      <c r="Q7" s="11" t="n">
        <f si="2" t="shared"/>
        <v>47.0</v>
      </c>
      <c r="R7" s="6" t="n">
        <f si="0" t="shared"/>
        <v>40.91489361702128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0.0</v>
      </c>
      <c r="H8" s="5" t="n">
        <v>0.0</v>
      </c>
      <c r="I8" s="5" t="n">
        <v>0.0</v>
      </c>
      <c r="J8" s="5" t="n">
        <v>6.0</v>
      </c>
      <c r="K8" s="5" t="n">
        <v>12.0</v>
      </c>
      <c r="L8" s="5" t="n">
        <v>6.0</v>
      </c>
      <c r="M8" s="5" t="n">
        <v>30.0</v>
      </c>
      <c r="N8" s="11" t="n">
        <f si="1" t="shared"/>
        <v>54.0</v>
      </c>
      <c r="O8" s="5" t="n">
        <v>14228.0</v>
      </c>
      <c r="P8" s="5" t="n">
        <v>1076.0</v>
      </c>
      <c r="Q8" s="11" t="n">
        <f si="2" t="shared"/>
        <v>24.0</v>
      </c>
      <c r="R8" s="6" t="n">
        <f si="0" t="shared"/>
        <v>44.833333333333336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84.0</v>
      </c>
      <c r="E9" s="5" t="n">
        <v>6.0</v>
      </c>
      <c r="F9" s="5" t="n">
        <v>0.0</v>
      </c>
      <c r="G9" s="5" t="n">
        <v>0.0</v>
      </c>
      <c r="H9" s="5" t="n">
        <v>0.0</v>
      </c>
      <c r="I9" s="5" t="n">
        <v>72.0</v>
      </c>
      <c r="J9" s="5" t="n">
        <v>75.0</v>
      </c>
      <c r="K9" s="5" t="n">
        <v>64.0</v>
      </c>
      <c r="L9" s="5" t="n">
        <v>17.0</v>
      </c>
      <c r="M9" s="5" t="n">
        <v>433.0</v>
      </c>
      <c r="N9" s="11" t="n">
        <f si="1" t="shared"/>
        <v>751.0</v>
      </c>
      <c r="O9" s="5" t="n">
        <v>306368.0</v>
      </c>
      <c r="P9" s="5" t="n">
        <v>6551.0</v>
      </c>
      <c r="Q9" s="11" t="n">
        <f si="2" t="shared"/>
        <v>318.0</v>
      </c>
      <c r="R9" s="6" t="n">
        <f si="0" t="shared"/>
        <v>20.60062893081761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5.0</v>
      </c>
      <c r="E10" s="5" t="n">
        <v>11.0</v>
      </c>
      <c r="F10" s="5" t="n">
        <v>1.0</v>
      </c>
      <c r="G10" s="5" t="n">
        <v>0.0</v>
      </c>
      <c r="H10" s="5" t="n">
        <v>0.0</v>
      </c>
      <c r="I10" s="5" t="n">
        <v>165.0</v>
      </c>
      <c r="J10" s="5" t="n">
        <v>64.0</v>
      </c>
      <c r="K10" s="5" t="n">
        <v>81.0</v>
      </c>
      <c r="L10" s="5" t="n">
        <v>24.0</v>
      </c>
      <c r="M10" s="5" t="n">
        <v>63.0</v>
      </c>
      <c r="N10" s="11" t="n">
        <f si="1" t="shared"/>
        <v>414.0</v>
      </c>
      <c r="O10" s="5" t="n">
        <v>34007.0</v>
      </c>
      <c r="P10" s="5" t="n">
        <v>8568.0</v>
      </c>
      <c r="Q10" s="11" t="n">
        <f si="2" t="shared"/>
        <v>351.0</v>
      </c>
      <c r="R10" s="6" t="n">
        <f si="0" t="shared"/>
        <v>24.41025641025641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29.0</v>
      </c>
      <c r="E11" s="5" t="n">
        <v>25.0</v>
      </c>
      <c r="F11" s="5" t="n">
        <v>2.0</v>
      </c>
      <c r="G11" s="5" t="n">
        <v>2.0</v>
      </c>
      <c r="H11" s="5" t="n">
        <v>15.0</v>
      </c>
      <c r="I11" s="5" t="n">
        <v>105.0</v>
      </c>
      <c r="J11" s="5" t="n">
        <v>484.0</v>
      </c>
      <c r="K11" s="5" t="n">
        <v>124.0</v>
      </c>
      <c r="L11" s="5" t="n">
        <v>38.0</v>
      </c>
      <c r="M11" s="5" t="n">
        <v>3867.0</v>
      </c>
      <c r="N11" s="11" t="n">
        <f si="1" t="shared"/>
        <v>4691.0</v>
      </c>
      <c r="O11" s="5" t="n">
        <v>5419025.0</v>
      </c>
      <c r="P11" s="5" t="n">
        <v>20862.0</v>
      </c>
      <c r="Q11" s="11" t="n">
        <f si="2" t="shared"/>
        <v>824.0</v>
      </c>
      <c r="R11" s="6" t="n">
        <f si="0" t="shared"/>
        <v>25.317961165048544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70.0</v>
      </c>
      <c r="E12" s="5" t="n">
        <v>7.0</v>
      </c>
      <c r="F12" s="5" t="n">
        <v>8.0</v>
      </c>
      <c r="G12" s="5" t="n">
        <v>1.0</v>
      </c>
      <c r="H12" s="5" t="n">
        <v>4.0</v>
      </c>
      <c r="I12" s="5" t="n">
        <v>164.0</v>
      </c>
      <c r="J12" s="5" t="n">
        <v>163.0</v>
      </c>
      <c r="K12" s="5" t="n">
        <v>150.0</v>
      </c>
      <c r="L12" s="5" t="n">
        <v>19.0</v>
      </c>
      <c r="M12" s="5" t="n">
        <v>1647.0</v>
      </c>
      <c r="N12" s="11" t="n">
        <f si="1" t="shared"/>
        <v>2233.0</v>
      </c>
      <c r="O12" s="5" t="n">
        <v>1788223.0</v>
      </c>
      <c r="P12" s="5" t="n">
        <v>13250.0</v>
      </c>
      <c r="Q12" s="11" t="n">
        <f si="2" t="shared"/>
        <v>586.0</v>
      </c>
      <c r="R12" s="6" t="n">
        <f si="0" t="shared"/>
        <v>22.610921501706486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1.0</v>
      </c>
      <c r="E13" s="5" t="n">
        <v>0.0</v>
      </c>
      <c r="F13" s="5" t="n">
        <v>0.0</v>
      </c>
      <c r="G13" s="5" t="n">
        <v>0.0</v>
      </c>
      <c r="H13" s="5" t="n">
        <v>0.0</v>
      </c>
      <c r="I13" s="5" t="n">
        <v>1.0</v>
      </c>
      <c r="J13" s="5" t="n">
        <v>24.0</v>
      </c>
      <c r="K13" s="5" t="n">
        <v>24.0</v>
      </c>
      <c r="L13" s="5" t="n">
        <v>12.0</v>
      </c>
      <c r="M13" s="5" t="n">
        <v>1029.0</v>
      </c>
      <c r="N13" s="11" t="n">
        <f si="1" t="shared"/>
        <v>1091.0</v>
      </c>
      <c r="O13" s="5" t="n">
        <v>1065198.0</v>
      </c>
      <c r="P13" s="5" t="n">
        <v>2318.0</v>
      </c>
      <c r="Q13" s="11" t="n">
        <f si="2" t="shared"/>
        <v>62.0</v>
      </c>
      <c r="R13" s="6" t="n">
        <f si="0" t="shared"/>
        <v>37.38709677419355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0.0</v>
      </c>
      <c r="E14" s="5" t="n">
        <v>0.0</v>
      </c>
      <c r="F14" s="5" t="n">
        <v>1.0</v>
      </c>
      <c r="G14" s="5" t="n">
        <v>0.0</v>
      </c>
      <c r="H14" s="5" t="n">
        <v>1.0</v>
      </c>
      <c r="I14" s="5" t="n">
        <v>8.0</v>
      </c>
      <c r="J14" s="5" t="n">
        <v>15.0</v>
      </c>
      <c r="K14" s="5" t="n">
        <v>37.0</v>
      </c>
      <c r="L14" s="5" t="n">
        <v>14.0</v>
      </c>
      <c r="M14" s="5" t="n">
        <v>6214.0</v>
      </c>
      <c r="N14" s="11" t="n">
        <f si="1" t="shared"/>
        <v>6290.0</v>
      </c>
      <c r="O14" s="5" t="n">
        <v>7226805.0</v>
      </c>
      <c r="P14" s="5" t="n">
        <v>2998.0</v>
      </c>
      <c r="Q14" s="11" t="n">
        <f si="2" t="shared"/>
        <v>76.0</v>
      </c>
      <c r="R14" s="6" t="n">
        <f si="0" t="shared"/>
        <v>39.44736842105263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0.0</v>
      </c>
      <c r="E15" s="5" t="n">
        <f ref="E15:M15" si="3" t="shared">E16-E9-E10-E11-E12-E13-E14</f>
        <v>0.0</v>
      </c>
      <c r="F15" s="5" t="n">
        <f si="3" t="shared"/>
        <v>11.0</v>
      </c>
      <c r="G15" s="5" t="n">
        <f si="3" t="shared"/>
        <v>4.0</v>
      </c>
      <c r="H15" s="5" t="n">
        <f si="3" t="shared"/>
        <v>2.0</v>
      </c>
      <c r="I15" s="5" t="n">
        <f si="3" t="shared"/>
        <v>9.0</v>
      </c>
      <c r="J15" s="5" t="n">
        <f si="3" t="shared"/>
        <v>18.0</v>
      </c>
      <c r="K15" s="5" t="n">
        <f si="3" t="shared"/>
        <v>13.0</v>
      </c>
      <c r="L15" s="5" t="n">
        <f si="3" t="shared"/>
        <v>4.0</v>
      </c>
      <c r="M15" s="5" t="n">
        <f si="3" t="shared"/>
        <v>56.0</v>
      </c>
      <c r="N15" s="5" t="n">
        <f ref="N15" si="4" t="shared">N16-N9-N10-N11-N12-N13-N14</f>
        <v>117.0</v>
      </c>
      <c r="O15" s="5" t="n">
        <f>O16-O9-O10-O11-O12-O13-O14</f>
        <v>44437.0</v>
      </c>
      <c r="P15" s="5" t="n">
        <f>P16-P9-P10-P11-P12-P13-P14</f>
        <v>1383.0</v>
      </c>
      <c r="Q15" s="11" t="n">
        <f si="2" t="shared"/>
        <v>61.0</v>
      </c>
      <c r="R15" s="6" t="n">
        <f si="0" t="shared"/>
        <v>22.672131147540984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189.0</v>
      </c>
      <c r="E16" s="5" t="n">
        <v>49.0</v>
      </c>
      <c r="F16" s="5" t="n">
        <v>23.0</v>
      </c>
      <c r="G16" s="5" t="n">
        <v>7.0</v>
      </c>
      <c r="H16" s="5" t="n">
        <v>22.0</v>
      </c>
      <c r="I16" s="5" t="n">
        <v>524.0</v>
      </c>
      <c r="J16" s="5" t="n">
        <v>843.0</v>
      </c>
      <c r="K16" s="5" t="n">
        <v>493.0</v>
      </c>
      <c r="L16" s="5" t="n">
        <v>128.0</v>
      </c>
      <c r="M16" s="5" t="n">
        <v>13309.0</v>
      </c>
      <c r="N16" s="11" t="n">
        <f ref="N16:N48" si="5" t="shared">SUM(D16:M16)</f>
        <v>15587.0</v>
      </c>
      <c r="O16" s="5" t="n">
        <v>1.5884063E7</v>
      </c>
      <c r="P16" s="5" t="n">
        <v>55930.0</v>
      </c>
      <c r="Q16" s="11" t="n">
        <f si="2" t="shared"/>
        <v>2278.0</v>
      </c>
      <c r="R16" s="6" t="n">
        <f si="0" t="shared"/>
        <v>24.55223880597015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0.0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3.0</v>
      </c>
      <c r="K17" s="5" t="n">
        <f si="6" t="shared"/>
        <v>5.0</v>
      </c>
      <c r="L17" s="5" t="n">
        <f si="6" t="shared"/>
        <v>1.0</v>
      </c>
      <c r="M17" s="5" t="n">
        <f si="6" t="shared"/>
        <v>78.0</v>
      </c>
      <c r="N17" s="11" t="n">
        <f si="5" t="shared"/>
        <v>87.0</v>
      </c>
      <c r="O17" s="5" t="n">
        <f>O18-O16-O3-O4-O5-O6-O7-O8</f>
        <v>80192.0</v>
      </c>
      <c r="P17" s="5" t="n">
        <f>P18-P16-P3-P4-P5-P6-P7-P8</f>
        <v>335.0</v>
      </c>
      <c r="Q17" s="11" t="n">
        <f si="2" t="shared"/>
        <v>9.0</v>
      </c>
      <c r="R17" s="6" t="n">
        <f si="0" t="shared"/>
        <v>37.22222222222222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227.0</v>
      </c>
      <c r="E18" s="5" t="n">
        <v>59.0</v>
      </c>
      <c r="F18" s="5" t="n">
        <v>32.0</v>
      </c>
      <c r="G18" s="5" t="n">
        <v>8.0</v>
      </c>
      <c r="H18" s="5" t="n">
        <v>25.0</v>
      </c>
      <c r="I18" s="5" t="n">
        <v>563.0</v>
      </c>
      <c r="J18" s="5" t="n">
        <v>1090.0</v>
      </c>
      <c r="K18" s="5" t="n">
        <v>801.0</v>
      </c>
      <c r="L18" s="5" t="n">
        <v>346.0</v>
      </c>
      <c r="M18" s="5" t="n">
        <v>15771.0</v>
      </c>
      <c r="N18" s="11" t="n">
        <f si="5" t="shared"/>
        <v>18922.0</v>
      </c>
      <c r="O18" s="5" t="n">
        <v>1.6909139E7</v>
      </c>
      <c r="P18" s="5" t="n">
        <v>91878.0</v>
      </c>
      <c r="Q18" s="11" t="n">
        <f si="2" t="shared"/>
        <v>3151.0</v>
      </c>
      <c r="R18" s="6" t="n">
        <f si="0" t="shared"/>
        <v>29.158362424627104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4.0</v>
      </c>
      <c r="J19" s="5" t="n">
        <v>13.0</v>
      </c>
      <c r="K19" s="5" t="n">
        <v>24.0</v>
      </c>
      <c r="L19" s="5" t="n">
        <v>23.0</v>
      </c>
      <c r="M19" s="5" t="n">
        <v>78.0</v>
      </c>
      <c r="N19" s="11" t="n">
        <f si="5" t="shared"/>
        <v>147.0</v>
      </c>
      <c r="O19" s="5" t="n">
        <v>41862.0</v>
      </c>
      <c r="P19" s="5" t="n">
        <v>3210.0</v>
      </c>
      <c r="Q19" s="11" t="n">
        <f si="2" t="shared"/>
        <v>69.0</v>
      </c>
      <c r="R19" s="6" t="n">
        <f si="0" t="shared"/>
        <v>46.52173913043478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22.0</v>
      </c>
      <c r="E20" s="5" t="n">
        <v>2.0</v>
      </c>
      <c r="F20" s="5" t="n">
        <v>8.0</v>
      </c>
      <c r="G20" s="5" t="n">
        <v>0.0</v>
      </c>
      <c r="H20" s="5" t="n">
        <v>1.0</v>
      </c>
      <c r="I20" s="5" t="n">
        <v>21.0</v>
      </c>
      <c r="J20" s="5" t="n">
        <v>164.0</v>
      </c>
      <c r="K20" s="5" t="n">
        <v>203.0</v>
      </c>
      <c r="L20" s="5" t="n">
        <v>101.0</v>
      </c>
      <c r="M20" s="5" t="n">
        <v>523.0</v>
      </c>
      <c r="N20" s="11" t="n">
        <f si="5" t="shared"/>
        <v>1045.0</v>
      </c>
      <c r="O20" s="5" t="n">
        <v>236141.0</v>
      </c>
      <c r="P20" s="5" t="n">
        <v>20852.0</v>
      </c>
      <c r="Q20" s="11" t="n">
        <f si="2" t="shared"/>
        <v>522.0</v>
      </c>
      <c r="R20" s="6" t="n">
        <f si="0" t="shared"/>
        <v>39.946360153256705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0.0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0.0</v>
      </c>
      <c r="J21" s="5" t="n">
        <v>1.0</v>
      </c>
      <c r="K21" s="5" t="n">
        <v>4.0</v>
      </c>
      <c r="L21" s="5" t="n">
        <v>2.0</v>
      </c>
      <c r="M21" s="5" t="n">
        <v>9.0</v>
      </c>
      <c r="N21" s="11" t="n">
        <f si="5" t="shared"/>
        <v>16.0</v>
      </c>
      <c r="O21" s="5" t="n">
        <v>4992.0</v>
      </c>
      <c r="P21" s="5" t="n">
        <v>358.0</v>
      </c>
      <c r="Q21" s="11" t="n">
        <f si="2" t="shared"/>
        <v>7.0</v>
      </c>
      <c r="R21" s="6" t="n">
        <f si="0" t="shared"/>
        <v>51.142857142857146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0.0</v>
      </c>
      <c r="E22" s="5" t="n">
        <v>0.0</v>
      </c>
      <c r="F22" s="5" t="n">
        <v>0.0</v>
      </c>
      <c r="G22" s="5" t="n">
        <v>1.0</v>
      </c>
      <c r="H22" s="5" t="n">
        <v>0.0</v>
      </c>
      <c r="I22" s="5" t="n">
        <v>3.0</v>
      </c>
      <c r="J22" s="5" t="n">
        <v>2.0</v>
      </c>
      <c r="K22" s="5" t="n">
        <v>7.0</v>
      </c>
      <c r="L22" s="5" t="n">
        <v>0.0</v>
      </c>
      <c r="M22" s="5" t="n">
        <v>10.0</v>
      </c>
      <c r="N22" s="11" t="n">
        <f si="5" t="shared"/>
        <v>23.0</v>
      </c>
      <c r="O22" s="5" t="n">
        <v>3366.0</v>
      </c>
      <c r="P22" s="5" t="n">
        <v>412.0</v>
      </c>
      <c r="Q22" s="11" t="n">
        <f si="2" t="shared"/>
        <v>13.0</v>
      </c>
      <c r="R22" s="6" t="n">
        <f si="0" t="shared"/>
        <v>31.692307692307693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1.0</v>
      </c>
      <c r="L23" s="5" t="n">
        <v>0.0</v>
      </c>
      <c r="M23" s="5" t="n">
        <v>2.0</v>
      </c>
      <c r="N23" s="11" t="n">
        <f si="5" t="shared"/>
        <v>3.0</v>
      </c>
      <c r="O23" s="5" t="n">
        <v>1295.0</v>
      </c>
      <c r="P23" s="5" t="n">
        <v>38.0</v>
      </c>
      <c r="Q23" s="11" t="n">
        <f si="2" t="shared"/>
        <v>1.0</v>
      </c>
      <c r="R23" s="6" t="n">
        <f si="0" t="shared"/>
        <v>38.0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1.0</v>
      </c>
      <c r="E24" s="5" t="n">
        <f ref="E24:M24" si="7" t="shared">E25-E19-E20-E21-E22-E23</f>
        <v>0.0</v>
      </c>
      <c r="F24" s="5" t="n">
        <f si="7" t="shared"/>
        <v>0.0</v>
      </c>
      <c r="G24" s="5" t="n">
        <f si="7" t="shared"/>
        <v>8.0</v>
      </c>
      <c r="H24" s="5" t="n">
        <f si="7" t="shared"/>
        <v>1.0</v>
      </c>
      <c r="I24" s="5" t="n">
        <f si="7" t="shared"/>
        <v>1.0</v>
      </c>
      <c r="J24" s="5" t="n">
        <f si="7" t="shared"/>
        <v>3.0</v>
      </c>
      <c r="K24" s="5" t="n">
        <f si="7" t="shared"/>
        <v>4.0</v>
      </c>
      <c r="L24" s="5" t="n">
        <f si="7" t="shared"/>
        <v>10.0</v>
      </c>
      <c r="M24" s="5" t="n">
        <f si="7" t="shared"/>
        <v>56.0</v>
      </c>
      <c r="N24" s="11" t="n">
        <f si="5" t="shared"/>
        <v>84.0</v>
      </c>
      <c r="O24" s="5" t="n">
        <f>O25-O19-O20-O21-O22-O23</f>
        <v>36612.0</v>
      </c>
      <c r="P24" s="5" t="n">
        <f>P25-P19-P20-P21-P22-P23</f>
        <v>1063.0</v>
      </c>
      <c r="Q24" s="11" t="n">
        <f si="2" t="shared"/>
        <v>28.0</v>
      </c>
      <c r="R24" s="6" t="n">
        <f si="0" t="shared"/>
        <v>37.964285714285715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28.0</v>
      </c>
      <c r="E25" s="5" t="n">
        <v>2.0</v>
      </c>
      <c r="F25" s="5" t="n">
        <v>8.0</v>
      </c>
      <c r="G25" s="5" t="n">
        <v>9.0</v>
      </c>
      <c r="H25" s="5" t="n">
        <v>2.0</v>
      </c>
      <c r="I25" s="5" t="n">
        <v>29.0</v>
      </c>
      <c r="J25" s="5" t="n">
        <v>183.0</v>
      </c>
      <c r="K25" s="5" t="n">
        <v>243.0</v>
      </c>
      <c r="L25" s="5" t="n">
        <v>136.0</v>
      </c>
      <c r="M25" s="5" t="n">
        <v>678.0</v>
      </c>
      <c r="N25" s="11" t="n">
        <f si="5" t="shared"/>
        <v>1318.0</v>
      </c>
      <c r="O25" s="5" t="n">
        <v>324268.0</v>
      </c>
      <c r="P25" s="5" t="n">
        <v>25933.0</v>
      </c>
      <c r="Q25" s="11" t="n">
        <f si="2" t="shared"/>
        <v>640.0</v>
      </c>
      <c r="R25" s="6" t="n">
        <f si="0" t="shared"/>
        <v>40.5203125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4.0</v>
      </c>
      <c r="E26" s="5" t="n">
        <v>0.0</v>
      </c>
      <c r="F26" s="5" t="n">
        <v>0.0</v>
      </c>
      <c r="G26" s="5" t="n">
        <v>0.0</v>
      </c>
      <c r="H26" s="5" t="n">
        <v>0.0</v>
      </c>
      <c r="I26" s="5" t="n">
        <v>24.0</v>
      </c>
      <c r="J26" s="5" t="n">
        <v>3.0</v>
      </c>
      <c r="K26" s="5" t="n">
        <v>7.0</v>
      </c>
      <c r="L26" s="5" t="n">
        <v>20.0</v>
      </c>
      <c r="M26" s="5" t="n">
        <v>36.0</v>
      </c>
      <c r="N26" s="11" t="n">
        <f si="5" t="shared"/>
        <v>94.0</v>
      </c>
      <c r="O26" s="5" t="n">
        <v>9118.0</v>
      </c>
      <c r="P26" s="5" t="n">
        <v>2074.0</v>
      </c>
      <c r="Q26" s="11" t="n">
        <f si="2" t="shared"/>
        <v>58.0</v>
      </c>
      <c r="R26" s="6" t="n">
        <f si="0" t="shared"/>
        <v>35.758620689655174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0.0</v>
      </c>
      <c r="E27" s="5" t="n">
        <v>1.0</v>
      </c>
      <c r="F27" s="5" t="n">
        <v>0.0</v>
      </c>
      <c r="G27" s="5" t="n">
        <v>0.0</v>
      </c>
      <c r="H27" s="5" t="n">
        <v>0.0</v>
      </c>
      <c r="I27" s="5" t="n">
        <v>2.0</v>
      </c>
      <c r="J27" s="5" t="n">
        <v>17.0</v>
      </c>
      <c r="K27" s="5" t="n">
        <v>18.0</v>
      </c>
      <c r="L27" s="5" t="n">
        <v>17.0</v>
      </c>
      <c r="M27" s="5" t="n">
        <v>93.0</v>
      </c>
      <c r="N27" s="11" t="n">
        <f si="5" t="shared"/>
        <v>148.0</v>
      </c>
      <c r="O27" s="5" t="n">
        <v>38966.0</v>
      </c>
      <c r="P27" s="5" t="n">
        <v>2382.0</v>
      </c>
      <c r="Q27" s="11" t="n">
        <f si="2" t="shared"/>
        <v>55.0</v>
      </c>
      <c r="R27" s="6" t="n">
        <f si="0" t="shared"/>
        <v>43.30909090909091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4.0</v>
      </c>
      <c r="E28" s="5" t="n">
        <v>0.0</v>
      </c>
      <c r="F28" s="5" t="n">
        <v>0.0</v>
      </c>
      <c r="G28" s="5" t="n">
        <v>0.0</v>
      </c>
      <c r="H28" s="5" t="n">
        <v>0.0</v>
      </c>
      <c r="I28" s="5" t="n">
        <v>11.0</v>
      </c>
      <c r="J28" s="5" t="n">
        <v>29.0</v>
      </c>
      <c r="K28" s="5" t="n">
        <v>53.0</v>
      </c>
      <c r="L28" s="5" t="n">
        <v>31.0</v>
      </c>
      <c r="M28" s="5" t="n">
        <v>70.0</v>
      </c>
      <c r="N28" s="11" t="n">
        <f si="5" t="shared"/>
        <v>198.0</v>
      </c>
      <c r="O28" s="5" t="n">
        <v>29731.0</v>
      </c>
      <c r="P28" s="5" t="n">
        <v>5424.0</v>
      </c>
      <c r="Q28" s="11" t="n">
        <f si="2" t="shared"/>
        <v>128.0</v>
      </c>
      <c r="R28" s="6" t="n">
        <f si="0" t="shared"/>
        <v>42.375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2.0</v>
      </c>
      <c r="E29" s="5" t="n">
        <v>0.0</v>
      </c>
      <c r="F29" s="5" t="n">
        <v>0.0</v>
      </c>
      <c r="G29" s="5" t="n">
        <v>0.0</v>
      </c>
      <c r="H29" s="5" t="n">
        <v>0.0</v>
      </c>
      <c r="I29" s="5" t="n">
        <v>2.0</v>
      </c>
      <c r="J29" s="5" t="n">
        <v>12.0</v>
      </c>
      <c r="K29" s="5" t="n">
        <v>8.0</v>
      </c>
      <c r="L29" s="5" t="n">
        <v>8.0</v>
      </c>
      <c r="M29" s="5" t="n">
        <v>30.0</v>
      </c>
      <c r="N29" s="11" t="n">
        <f si="5" t="shared"/>
        <v>62.0</v>
      </c>
      <c r="O29" s="5" t="n">
        <v>14104.0</v>
      </c>
      <c r="P29" s="5" t="n">
        <v>1261.0</v>
      </c>
      <c r="Q29" s="11" t="n">
        <f si="2" t="shared"/>
        <v>32.0</v>
      </c>
      <c r="R29" s="6" t="n">
        <f si="0" t="shared"/>
        <v>39.40625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18.0</v>
      </c>
      <c r="E30" s="5" t="n">
        <v>0.0</v>
      </c>
      <c r="F30" s="5" t="n">
        <v>0.0</v>
      </c>
      <c r="G30" s="5" t="n">
        <v>1.0</v>
      </c>
      <c r="H30" s="5" t="n">
        <v>0.0</v>
      </c>
      <c r="I30" s="5" t="n">
        <v>82.0</v>
      </c>
      <c r="J30" s="5" t="n">
        <v>19.0</v>
      </c>
      <c r="K30" s="5" t="n">
        <v>46.0</v>
      </c>
      <c r="L30" s="5" t="n">
        <v>25.0</v>
      </c>
      <c r="M30" s="5" t="n">
        <v>95.0</v>
      </c>
      <c r="N30" s="11" t="n">
        <f si="5" t="shared"/>
        <v>286.0</v>
      </c>
      <c r="O30" s="5" t="n">
        <v>18494.0</v>
      </c>
      <c r="P30" s="5" t="n">
        <v>5461.0</v>
      </c>
      <c r="Q30" s="11" t="n">
        <f si="2" t="shared"/>
        <v>191.0</v>
      </c>
      <c r="R30" s="6" t="n">
        <f si="0" t="shared"/>
        <v>28.591623036649214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1.0</v>
      </c>
      <c r="J31" s="5" t="n">
        <v>1.0</v>
      </c>
      <c r="K31" s="5" t="n">
        <v>2.0</v>
      </c>
      <c r="L31" s="5" t="n">
        <v>11.0</v>
      </c>
      <c r="M31" s="5" t="n">
        <v>19.0</v>
      </c>
      <c r="N31" s="11" t="n">
        <f si="5" t="shared"/>
        <v>34.0</v>
      </c>
      <c r="O31" s="5" t="n">
        <v>6864.0</v>
      </c>
      <c r="P31" s="5" t="n">
        <v>973.0</v>
      </c>
      <c r="Q31" s="11" t="n">
        <f si="2" t="shared"/>
        <v>15.0</v>
      </c>
      <c r="R31" s="6" t="n">
        <f si="0" t="shared"/>
        <v>64.86666666666666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4.0</v>
      </c>
      <c r="J32" s="5" t="n">
        <v>2.0</v>
      </c>
      <c r="K32" s="5" t="n">
        <v>4.0</v>
      </c>
      <c r="L32" s="5" t="n">
        <v>7.0</v>
      </c>
      <c r="M32" s="5" t="n">
        <v>16.0</v>
      </c>
      <c r="N32" s="11" t="n">
        <f si="5" t="shared"/>
        <v>33.0</v>
      </c>
      <c r="O32" s="5" t="n">
        <v>5739.0</v>
      </c>
      <c r="P32" s="5" t="n">
        <v>787.0</v>
      </c>
      <c r="Q32" s="11" t="n">
        <f si="2" t="shared"/>
        <v>17.0</v>
      </c>
      <c r="R32" s="6" t="n">
        <f si="0" t="shared"/>
        <v>46.294117647058826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13.0</v>
      </c>
      <c r="E33" s="5" t="n">
        <v>0.0</v>
      </c>
      <c r="F33" s="5" t="n">
        <v>1.0</v>
      </c>
      <c r="G33" s="5" t="n">
        <v>0.0</v>
      </c>
      <c r="H33" s="5" t="n">
        <v>0.0</v>
      </c>
      <c r="I33" s="5" t="n">
        <v>67.0</v>
      </c>
      <c r="J33" s="5" t="n">
        <v>24.0</v>
      </c>
      <c r="K33" s="5" t="n">
        <v>91.0</v>
      </c>
      <c r="L33" s="5" t="n">
        <v>54.0</v>
      </c>
      <c r="M33" s="5" t="n">
        <v>176.0</v>
      </c>
      <c r="N33" s="11" t="n">
        <f si="5" t="shared"/>
        <v>426.0</v>
      </c>
      <c r="O33" s="5" t="n">
        <v>72456.0</v>
      </c>
      <c r="P33" s="5" t="n">
        <v>9454.0</v>
      </c>
      <c r="Q33" s="11" t="n">
        <f si="2" t="shared"/>
        <v>250.0</v>
      </c>
      <c r="R33" s="6" t="n">
        <f si="0" t="shared"/>
        <v>37.816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0.0</v>
      </c>
      <c r="J34" s="5" t="n">
        <v>8.0</v>
      </c>
      <c r="K34" s="5" t="n">
        <v>14.0</v>
      </c>
      <c r="L34" s="5" t="n">
        <v>1.0</v>
      </c>
      <c r="M34" s="5" t="n">
        <v>8.0</v>
      </c>
      <c r="N34" s="11" t="n">
        <f si="5" t="shared"/>
        <v>32.0</v>
      </c>
      <c r="O34" s="5" t="n">
        <v>2169.0</v>
      </c>
      <c r="P34" s="5" t="n">
        <v>874.0</v>
      </c>
      <c r="Q34" s="11" t="n">
        <f si="2" t="shared"/>
        <v>24.0</v>
      </c>
      <c r="R34" s="6" t="n">
        <f si="0" t="shared"/>
        <v>36.416666666666664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0.0</v>
      </c>
      <c r="J35" s="5" t="n">
        <v>0.0</v>
      </c>
      <c r="K35" s="5" t="n">
        <v>4.0</v>
      </c>
      <c r="L35" s="5" t="n">
        <v>2.0</v>
      </c>
      <c r="M35" s="5" t="n">
        <v>2.0</v>
      </c>
      <c r="N35" s="11" t="n">
        <f si="5" t="shared"/>
        <v>8.0</v>
      </c>
      <c r="O35" s="5" t="n">
        <v>1354.0</v>
      </c>
      <c r="P35" s="5" t="n">
        <v>351.0</v>
      </c>
      <c r="Q35" s="11" t="n">
        <f si="2" t="shared"/>
        <v>6.0</v>
      </c>
      <c r="R35" s="6" t="n">
        <f si="0" t="shared"/>
        <v>58.5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0.0</v>
      </c>
      <c r="E36" s="5" t="n">
        <v>0.0</v>
      </c>
      <c r="F36" s="5" t="n">
        <v>0.0</v>
      </c>
      <c r="G36" s="5" t="n">
        <v>9.0</v>
      </c>
      <c r="H36" s="5" t="n">
        <v>0.0</v>
      </c>
      <c r="I36" s="5" t="n">
        <v>8.0</v>
      </c>
      <c r="J36" s="5" t="n">
        <v>12.0</v>
      </c>
      <c r="K36" s="5" t="n">
        <v>2.0</v>
      </c>
      <c r="L36" s="5" t="n">
        <v>3.0</v>
      </c>
      <c r="M36" s="5" t="n">
        <v>24.0</v>
      </c>
      <c r="N36" s="11" t="n">
        <f si="5" t="shared"/>
        <v>58.0</v>
      </c>
      <c r="O36" s="5" t="n">
        <v>7473.0</v>
      </c>
      <c r="P36" s="5" t="n">
        <v>748.0</v>
      </c>
      <c r="Q36" s="11" t="n">
        <f si="2" t="shared"/>
        <v>34.0</v>
      </c>
      <c r="R36" s="6" t="n">
        <f si="0" t="shared"/>
        <v>22.0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14.0</v>
      </c>
      <c r="E37" s="5" t="n">
        <v>0.0</v>
      </c>
      <c r="F37" s="5" t="n">
        <v>1.0</v>
      </c>
      <c r="G37" s="5" t="n">
        <v>0.0</v>
      </c>
      <c r="H37" s="5" t="n">
        <v>0.0</v>
      </c>
      <c r="I37" s="5" t="n">
        <v>19.0</v>
      </c>
      <c r="J37" s="5" t="n">
        <v>2.0</v>
      </c>
      <c r="K37" s="5" t="n">
        <v>4.0</v>
      </c>
      <c r="L37" s="5" t="n">
        <v>3.0</v>
      </c>
      <c r="M37" s="5" t="n">
        <v>26.0</v>
      </c>
      <c r="N37" s="11" t="n">
        <f si="5" t="shared"/>
        <v>69.0</v>
      </c>
      <c r="O37" s="5" t="n">
        <v>9179.0</v>
      </c>
      <c r="P37" s="5" t="n">
        <v>702.0</v>
      </c>
      <c r="Q37" s="11" t="n">
        <f si="2" t="shared"/>
        <v>43.0</v>
      </c>
      <c r="R37" s="6" t="n">
        <f si="0" t="shared"/>
        <v>16.325581395348838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48.0</v>
      </c>
      <c r="E38" s="5" t="n">
        <f ref="E38:M38" si="8" t="shared">E39-E26-E27-E28-E29-E30-E31-E32-E33-E34-E35-E36-E37</f>
        <v>0.0</v>
      </c>
      <c r="F38" s="5" t="n">
        <f si="8" t="shared"/>
        <v>6.0</v>
      </c>
      <c r="G38" s="5" t="n">
        <f si="8" t="shared"/>
        <v>0.0</v>
      </c>
      <c r="H38" s="5" t="n">
        <f si="8" t="shared"/>
        <v>1.0</v>
      </c>
      <c r="I38" s="5" t="n">
        <f si="8" t="shared"/>
        <v>155.0</v>
      </c>
      <c r="J38" s="5" t="n">
        <f si="8" t="shared"/>
        <v>48.0</v>
      </c>
      <c r="K38" s="5" t="n">
        <f si="8" t="shared"/>
        <v>113.0</v>
      </c>
      <c r="L38" s="5" t="n">
        <f si="8" t="shared"/>
        <v>64.0</v>
      </c>
      <c r="M38" s="5" t="n">
        <f si="8" t="shared"/>
        <v>247.0</v>
      </c>
      <c r="N38" s="11" t="n">
        <f si="5" t="shared"/>
        <v>682.0</v>
      </c>
      <c r="O38" s="5" t="n">
        <f>O39-O26-O27-O28-O29-O30-O31-O32-O33-O34-O35-O36-O37</f>
        <v>65659.0</v>
      </c>
      <c r="P38" s="5" t="n">
        <f>P39-P26-P27-P28-P29-P30-P31-P32-P33-P34-P35-P36-P37</f>
        <v>12639.0</v>
      </c>
      <c r="Q38" s="11" t="n">
        <f si="2" t="shared"/>
        <v>435.0</v>
      </c>
      <c r="R38" s="6" t="n">
        <f si="0" t="shared"/>
        <v>29.055172413793102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104.0</v>
      </c>
      <c r="E39" s="5" t="n">
        <v>1.0</v>
      </c>
      <c r="F39" s="5" t="n">
        <v>8.0</v>
      </c>
      <c r="G39" s="5" t="n">
        <v>10.0</v>
      </c>
      <c r="H39" s="5" t="n">
        <v>1.0</v>
      </c>
      <c r="I39" s="5" t="n">
        <v>375.0</v>
      </c>
      <c r="J39" s="5" t="n">
        <v>177.0</v>
      </c>
      <c r="K39" s="5" t="n">
        <v>366.0</v>
      </c>
      <c r="L39" s="5" t="n">
        <v>246.0</v>
      </c>
      <c r="M39" s="5" t="n">
        <v>842.0</v>
      </c>
      <c r="N39" s="11" t="n">
        <f si="5" t="shared"/>
        <v>2130.0</v>
      </c>
      <c r="O39" s="5" t="n">
        <v>281306.0</v>
      </c>
      <c r="P39" s="5" t="n">
        <v>43130.0</v>
      </c>
      <c r="Q39" s="11" t="n">
        <f si="2" t="shared"/>
        <v>1288.0</v>
      </c>
      <c r="R39" s="6" t="n">
        <f si="0" t="shared"/>
        <v>33.4860248447205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2.0</v>
      </c>
      <c r="J40" s="5" t="n">
        <v>9.0</v>
      </c>
      <c r="K40" s="5" t="n">
        <v>17.0</v>
      </c>
      <c r="L40" s="5" t="n">
        <v>11.0</v>
      </c>
      <c r="M40" s="5" t="n">
        <v>56.0</v>
      </c>
      <c r="N40" s="11" t="n">
        <f si="5" t="shared"/>
        <v>95.0</v>
      </c>
      <c r="O40" s="5" t="n">
        <v>31658.0</v>
      </c>
      <c r="P40" s="5" t="n">
        <v>1788.0</v>
      </c>
      <c r="Q40" s="11" t="n">
        <f si="2" t="shared"/>
        <v>39.0</v>
      </c>
      <c r="R40" s="6" t="n">
        <f si="0" t="shared"/>
        <v>45.84615384615385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1.0</v>
      </c>
      <c r="J41" s="5" t="n">
        <v>3.0</v>
      </c>
      <c r="K41" s="5" t="n">
        <v>1.0</v>
      </c>
      <c r="L41" s="5" t="n">
        <v>4.0</v>
      </c>
      <c r="M41" s="5" t="n">
        <v>13.0</v>
      </c>
      <c r="N41" s="11" t="n">
        <f si="5" t="shared"/>
        <v>22.0</v>
      </c>
      <c r="O41" s="5" t="n">
        <v>6855.0</v>
      </c>
      <c r="P41" s="5" t="n">
        <v>423.0</v>
      </c>
      <c r="Q41" s="11" t="n">
        <f si="2" t="shared"/>
        <v>9.0</v>
      </c>
      <c r="R41" s="6" t="n">
        <f si="0" t="shared"/>
        <v>47.0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0.0</v>
      </c>
      <c r="J42" s="5" t="n">
        <f si="9" t="shared"/>
        <v>8.0</v>
      </c>
      <c r="K42" s="5" t="n">
        <f si="9" t="shared"/>
        <v>0.0</v>
      </c>
      <c r="L42" s="5" t="n">
        <f si="9" t="shared"/>
        <v>4.0</v>
      </c>
      <c r="M42" s="5" t="n">
        <f si="9" t="shared"/>
        <v>37.0</v>
      </c>
      <c r="N42" s="11" t="n">
        <f si="5" t="shared"/>
        <v>49.0</v>
      </c>
      <c r="O42" s="5" t="n">
        <f>O43-O40-O41</f>
        <v>8987.0</v>
      </c>
      <c r="P42" s="5" t="n">
        <f>P43-P40-P41</f>
        <v>450.0</v>
      </c>
      <c r="Q42" s="11" t="n">
        <f si="2" t="shared"/>
        <v>12.0</v>
      </c>
      <c r="R42" s="6" t="n">
        <f si="0" t="shared"/>
        <v>37.5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0.0</v>
      </c>
      <c r="G43" s="5" t="n">
        <v>0.0</v>
      </c>
      <c r="H43" s="5" t="n">
        <v>0.0</v>
      </c>
      <c r="I43" s="5" t="n">
        <v>3.0</v>
      </c>
      <c r="J43" s="5" t="n">
        <v>20.0</v>
      </c>
      <c r="K43" s="5" t="n">
        <v>18.0</v>
      </c>
      <c r="L43" s="5" t="n">
        <v>19.0</v>
      </c>
      <c r="M43" s="5" t="n">
        <v>106.0</v>
      </c>
      <c r="N43" s="11" t="n">
        <f si="5" t="shared"/>
        <v>166.0</v>
      </c>
      <c r="O43" s="5" t="n">
        <v>47500.0</v>
      </c>
      <c r="P43" s="5" t="n">
        <v>2661.0</v>
      </c>
      <c r="Q43" s="11" t="n">
        <f si="2" t="shared"/>
        <v>60.0</v>
      </c>
      <c r="R43" s="6" t="n">
        <f si="0" t="shared"/>
        <v>44.35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1.0</v>
      </c>
      <c r="E44" s="8" t="n">
        <v>0.0</v>
      </c>
      <c r="F44" s="8" t="n">
        <v>0.0</v>
      </c>
      <c r="G44" s="8" t="n">
        <v>0.0</v>
      </c>
      <c r="H44" s="8" t="n">
        <v>0.0</v>
      </c>
      <c r="I44" s="8" t="n">
        <v>3.0</v>
      </c>
      <c r="J44" s="8" t="n">
        <v>1.0</v>
      </c>
      <c r="K44" s="8" t="n">
        <v>2.0</v>
      </c>
      <c r="L44" s="8" t="n">
        <v>5.0</v>
      </c>
      <c r="M44" s="8" t="n">
        <v>31.0</v>
      </c>
      <c r="N44" s="11" t="n">
        <f si="5" t="shared"/>
        <v>43.0</v>
      </c>
      <c r="O44" s="8" t="n">
        <v>19705.0</v>
      </c>
      <c r="P44" s="8" t="n">
        <v>513.0</v>
      </c>
      <c r="Q44" s="11" t="n">
        <f si="2" t="shared"/>
        <v>12.0</v>
      </c>
      <c r="R44" s="6" t="n">
        <f si="0" t="shared"/>
        <v>42.75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2.0</v>
      </c>
      <c r="J45" s="8" t="n">
        <f si="10" t="shared"/>
        <v>2.0</v>
      </c>
      <c r="K45" s="8" t="n">
        <f si="10" t="shared"/>
        <v>7.0</v>
      </c>
      <c r="L45" s="8" t="n">
        <f si="10" t="shared"/>
        <v>0.0</v>
      </c>
      <c r="M45" s="8" t="n">
        <f si="10" t="shared"/>
        <v>41.0</v>
      </c>
      <c r="N45" s="11" t="n">
        <f si="5" t="shared"/>
        <v>53.0</v>
      </c>
      <c r="O45" s="8" t="n">
        <f>O46-O44</f>
        <v>38782.0</v>
      </c>
      <c r="P45" s="8" t="n">
        <f>P46-P44</f>
        <v>373.0</v>
      </c>
      <c r="Q45" s="11" t="n">
        <f si="2" t="shared"/>
        <v>12.0</v>
      </c>
      <c r="R45" s="6" t="n">
        <f si="0" t="shared"/>
        <v>31.083333333333332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2.0</v>
      </c>
      <c r="E46" s="8" t="n">
        <v>0.0</v>
      </c>
      <c r="F46" s="8" t="n">
        <v>0.0</v>
      </c>
      <c r="G46" s="8" t="n">
        <v>0.0</v>
      </c>
      <c r="H46" s="8" t="n">
        <v>0.0</v>
      </c>
      <c r="I46" s="8" t="n">
        <v>5.0</v>
      </c>
      <c r="J46" s="8" t="n">
        <v>3.0</v>
      </c>
      <c r="K46" s="8" t="n">
        <v>9.0</v>
      </c>
      <c r="L46" s="8" t="n">
        <v>5.0</v>
      </c>
      <c r="M46" s="8" t="n">
        <v>72.0</v>
      </c>
      <c r="N46" s="11" t="n">
        <f si="5" t="shared"/>
        <v>96.0</v>
      </c>
      <c r="O46" s="8" t="n">
        <v>58487.0</v>
      </c>
      <c r="P46" s="8" t="n">
        <v>886.0</v>
      </c>
      <c r="Q46" s="11" t="n">
        <f si="2" t="shared"/>
        <v>24.0</v>
      </c>
      <c r="R46" s="6" t="n">
        <f si="0" t="shared"/>
        <v>36.916666666666664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0.0</v>
      </c>
      <c r="M47" s="5" t="n">
        <v>5.0</v>
      </c>
      <c r="N47" s="11" t="n">
        <f si="5" t="shared"/>
        <v>5.0</v>
      </c>
      <c r="O47" s="5" t="n">
        <v>4444.0</v>
      </c>
      <c r="P47" s="5" t="n">
        <v>0.0</v>
      </c>
      <c r="Q47" s="11" t="n">
        <f si="2" t="shared"/>
        <v>0.0</v>
      </c>
      <c r="R47" s="6" t="n">
        <f si="0" t="shared"/>
        <v>0.0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361.0</v>
      </c>
      <c r="E48" s="5" t="n">
        <f ref="E48:M48" si="11" t="shared">E47+E46+E43+E39+E25+E18</f>
        <v>62.0</v>
      </c>
      <c r="F48" s="5" t="n">
        <f si="11" t="shared"/>
        <v>48.0</v>
      </c>
      <c r="G48" s="5" t="n">
        <f si="11" t="shared"/>
        <v>27.0</v>
      </c>
      <c r="H48" s="5" t="n">
        <f si="11" t="shared"/>
        <v>28.0</v>
      </c>
      <c r="I48" s="5" t="n">
        <f si="11" t="shared"/>
        <v>975.0</v>
      </c>
      <c r="J48" s="5" t="n">
        <f si="11" t="shared"/>
        <v>1473.0</v>
      </c>
      <c r="K48" s="5" t="n">
        <f si="11" t="shared"/>
        <v>1437.0</v>
      </c>
      <c r="L48" s="5" t="n">
        <f si="11" t="shared"/>
        <v>752.0</v>
      </c>
      <c r="M48" s="5" t="n">
        <f si="11" t="shared"/>
        <v>17474.0</v>
      </c>
      <c r="N48" s="11" t="n">
        <f si="5" t="shared"/>
        <v>22637.0</v>
      </c>
      <c r="O48" s="5" t="n">
        <f>O47+O46+O43+O39+O25+O18</f>
        <v>1.7625144E7</v>
      </c>
      <c r="P48" s="5" t="n">
        <f>P47+P46+P43+P39+P25+P18</f>
        <v>164488.0</v>
      </c>
      <c r="Q48" s="11" t="n">
        <f si="2" t="shared"/>
        <v>5163.0</v>
      </c>
      <c r="R48" s="6" t="n">
        <f si="0" t="shared"/>
        <v>31.858996707340694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1.5947342845783454</v>
      </c>
      <c r="E49" s="6" t="n">
        <f ref="E49" si="13" t="shared">E48/$N$48*100</f>
        <v>0.2738878826699651</v>
      </c>
      <c r="F49" s="6" t="n">
        <f ref="F49" si="14" t="shared">F48/$N$48*100</f>
        <v>0.2120422317444891</v>
      </c>
      <c r="G49" s="6" t="n">
        <f ref="G49" si="15" t="shared">G48/$N$48*100</f>
        <v>0.11927375535627513</v>
      </c>
      <c r="H49" s="6" t="n">
        <f ref="H49" si="16" t="shared">H48/$N$48*100</f>
        <v>0.12369130185095198</v>
      </c>
      <c r="I49" s="6" t="n">
        <f ref="I49" si="17" t="shared">I48/$N$48*100</f>
        <v>4.307107832309935</v>
      </c>
      <c r="J49" s="6" t="n">
        <f ref="J49" si="18" t="shared">J48/$N$48*100</f>
        <v>6.50704598665901</v>
      </c>
      <c r="K49" s="6" t="n">
        <f ref="K49" si="19" t="shared">K48/$N$48*100</f>
        <v>6.348014312850643</v>
      </c>
      <c r="L49" s="6" t="n">
        <f ref="L49" si="20" t="shared">L48/$N$48*100</f>
        <v>3.3219949639969957</v>
      </c>
      <c r="M49" s="6" t="n">
        <f ref="M49" si="21" t="shared">M48/$N$48*100</f>
        <v>77.19220744798338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