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<sst xmlns="http://schemas.openxmlformats.org/spreadsheetml/2006/main" count="121" uniqueCount="74">
  <si>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</si>
  <si>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</si>
  <si>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</si>
  <si>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</si>
  <si>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</si>
  <si>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</si>
  <si>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</si>
  <si>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</si>
  <si>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</si>
  <si>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</si>
  <si>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</si>
  <si>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</si>
  <si>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</si>
  <si>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</si>
  <si>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</si>
  <si>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</si>
  <si>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</si>
  <si>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</si>
  <si>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</si>
  <si>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</si>
  <si>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</si>
  <si>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</si>
  <si>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</si>
  <si>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</si>
  <si>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</si>
  <si>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</si>
  <si>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</si>
  <si>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</si>
  <si>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</si>
  <si>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</si>
  <si>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</si>
  <si>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</si>
  <si>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</si>
  <si>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</si>
  <si>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</si>
  <si>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</si>
  <si>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</si>
  <si>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</si>
  <si>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</si>
  <si>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</si>
  <si>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</si>
  <si>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</si>
  <si>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</si>
  <si>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</si>
  <si>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</si>
  <si>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</si>
  <si>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</si>
  <si>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</si>
  <si>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</si>
  <si>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</si>
  <si>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</si>
  <si>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</si>
  <si>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</si>
  <si>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</si>
  <si>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</si>
  <si>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</si>
  <si>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</si>
  <si>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</si>
  <si>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</si>
  <si>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</si>
  <si>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</si>
  <si>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</si>
  <si>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</si>
  <si>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</si>
  <si>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</si>
  <si>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</si>
  <si>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</si>
  <si>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</si>
  <si>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</si>
  <si>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</si>
  <si>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</si>
  <si>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</si>
  <si>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111年1至4月來臺旅客人次－按搭乘交通工具及入境港口分
Table 1-7  Visitor Arrivals by Mode of Transport &amp; Port of Entry,
January-April,2022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</si>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</sst>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2375.0</v>
      </c>
      <c r="E4" s="6" t="n">
        <f>SUM(F4:L4)</f>
        <v>2375.0</v>
      </c>
      <c r="F4" s="6" t="n">
        <v>259.0</v>
      </c>
      <c r="G4" s="6" t="n">
        <v>2111.0</v>
      </c>
      <c r="H4" s="6" t="n">
        <v>5.0</v>
      </c>
      <c r="I4" s="6" t="n">
        <v>0.0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4403.0</v>
      </c>
      <c r="E5" s="6" t="n">
        <f ref="E5:E49" si="1" t="shared">SUM(F5:L5)</f>
        <v>4126.0</v>
      </c>
      <c r="F5" s="6" t="n">
        <v>407.0</v>
      </c>
      <c r="G5" s="6" t="n">
        <v>3356.0</v>
      </c>
      <c r="H5" s="6" t="n">
        <v>363.0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277.0</v>
      </c>
      <c r="N5" s="6" t="n">
        <v>206.0</v>
      </c>
      <c r="O5" s="6" t="n">
        <v>20.0</v>
      </c>
      <c r="P5" s="6" t="n">
        <v>19.0</v>
      </c>
      <c r="Q5" s="6" t="n">
        <v>0.0</v>
      </c>
      <c r="R5" s="6" t="n">
        <v>4.0</v>
      </c>
      <c r="S5" s="6" t="n">
        <v>1.0</v>
      </c>
      <c r="T5" s="6" t="n">
        <v>0.0</v>
      </c>
      <c r="U5" s="6" t="n">
        <v>4.0</v>
      </c>
      <c r="V5" s="6" t="n">
        <v>23.0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4980.0</v>
      </c>
      <c r="E6" s="6" t="n">
        <f si="1" t="shared"/>
        <v>4978.0</v>
      </c>
      <c r="F6" s="6" t="n">
        <v>4.0</v>
      </c>
      <c r="G6" s="6" t="n">
        <v>3060.0</v>
      </c>
      <c r="H6" s="6" t="n">
        <v>1914.0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2.0</v>
      </c>
      <c r="N6" s="6" t="n">
        <v>0.0</v>
      </c>
      <c r="O6" s="6" t="n">
        <v>2.0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1501.0</v>
      </c>
      <c r="E7" s="6" t="n">
        <f si="1" t="shared"/>
        <v>1495.0</v>
      </c>
      <c r="F7" s="6" t="n">
        <v>2.0</v>
      </c>
      <c r="G7" s="6" t="n">
        <v>1488.0</v>
      </c>
      <c r="H7" s="6" t="n">
        <v>5.0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6.0</v>
      </c>
      <c r="N7" s="6" t="n">
        <v>6.0</v>
      </c>
      <c r="O7" s="6" t="n">
        <v>0.0</v>
      </c>
      <c r="P7" s="6" t="n">
        <v>0.0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1156.0</v>
      </c>
      <c r="E8" s="6" t="n">
        <f si="1" t="shared"/>
        <v>1138.0</v>
      </c>
      <c r="F8" s="6" t="n">
        <v>0.0</v>
      </c>
      <c r="G8" s="6" t="n">
        <v>1136.0</v>
      </c>
      <c r="H8" s="6" t="n">
        <v>2.0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18.0</v>
      </c>
      <c r="N8" s="6" t="n">
        <v>1.0</v>
      </c>
      <c r="O8" s="6" t="n">
        <v>6.0</v>
      </c>
      <c r="P8" s="6" t="n">
        <v>10.0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1.0</v>
      </c>
      <c r="V8" s="6" t="n">
        <v>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251.0</v>
      </c>
      <c r="E9" s="6" t="n">
        <f si="1" t="shared"/>
        <v>251.0</v>
      </c>
      <c r="F9" s="6" t="n">
        <v>0.0</v>
      </c>
      <c r="G9" s="6" t="n">
        <v>251.0</v>
      </c>
      <c r="H9" s="6" t="n">
        <v>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2853.0</v>
      </c>
      <c r="E10" s="6" t="n">
        <f si="1" t="shared"/>
        <v>2533.0</v>
      </c>
      <c r="F10" s="6" t="n">
        <v>3.0</v>
      </c>
      <c r="G10" s="6" t="n">
        <v>2522.0</v>
      </c>
      <c r="H10" s="6" t="n">
        <v>8.0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320.0</v>
      </c>
      <c r="N10" s="6" t="n">
        <v>6.0</v>
      </c>
      <c r="O10" s="6" t="n">
        <v>87.0</v>
      </c>
      <c r="P10" s="6" t="n">
        <v>208.0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19.0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1156.0</v>
      </c>
      <c r="E11" s="6" t="n">
        <f si="1" t="shared"/>
        <v>998.0</v>
      </c>
      <c r="F11" s="6" t="n">
        <v>0.0</v>
      </c>
      <c r="G11" s="6" t="n">
        <v>996.0</v>
      </c>
      <c r="H11" s="6" t="n">
        <v>2.0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158.0</v>
      </c>
      <c r="N11" s="6" t="n">
        <v>143.0</v>
      </c>
      <c r="O11" s="6" t="n">
        <v>0.0</v>
      </c>
      <c r="P11" s="6" t="n">
        <v>8.0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2.0</v>
      </c>
      <c r="V11" s="6" t="n">
        <v>5.0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10867.0</v>
      </c>
      <c r="E12" s="6" t="n">
        <f si="1" t="shared"/>
        <v>9871.0</v>
      </c>
      <c r="F12" s="6" t="n">
        <v>12.0</v>
      </c>
      <c r="G12" s="6" t="n">
        <v>9859.0</v>
      </c>
      <c r="H12" s="6" t="n">
        <v>0.0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996.0</v>
      </c>
      <c r="N12" s="6" t="n">
        <v>441.0</v>
      </c>
      <c r="O12" s="6" t="n">
        <v>84.0</v>
      </c>
      <c r="P12" s="6" t="n">
        <v>64.0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19.0</v>
      </c>
      <c r="V12" s="6" t="n">
        <v>388.0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5738.0</v>
      </c>
      <c r="E13" s="6" t="n">
        <f si="1" t="shared"/>
        <v>4817.0</v>
      </c>
      <c r="F13" s="6" t="n">
        <v>0.0</v>
      </c>
      <c r="G13" s="6" t="n">
        <v>4814.0</v>
      </c>
      <c r="H13" s="6" t="n">
        <v>3.0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921.0</v>
      </c>
      <c r="N13" s="6" t="n">
        <v>541.0</v>
      </c>
      <c r="O13" s="6" t="n">
        <v>161.0</v>
      </c>
      <c r="P13" s="6" t="n">
        <v>106.0</v>
      </c>
      <c r="Q13" s="6" t="n">
        <v>0.0</v>
      </c>
      <c r="R13" s="6" t="n">
        <v>0.0</v>
      </c>
      <c r="S13" s="6" t="n">
        <v>0.0</v>
      </c>
      <c r="T13" s="6" t="n">
        <v>1.0</v>
      </c>
      <c r="U13" s="6" t="n">
        <v>1.0</v>
      </c>
      <c r="V13" s="6" t="n">
        <v>111.0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6910.0</v>
      </c>
      <c r="E14" s="6" t="n">
        <f si="1" t="shared"/>
        <v>6901.0</v>
      </c>
      <c r="F14" s="6" t="n">
        <v>1.0</v>
      </c>
      <c r="G14" s="6" t="n">
        <v>6900.0</v>
      </c>
      <c r="H14" s="6" t="n">
        <v>0.0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9.0</v>
      </c>
      <c r="N14" s="6" t="n">
        <v>2.0</v>
      </c>
      <c r="O14" s="6" t="n">
        <v>4.0</v>
      </c>
      <c r="P14" s="6" t="n">
        <v>1.0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2.0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11187.0</v>
      </c>
      <c r="E15" s="6" t="n">
        <f si="1" t="shared"/>
        <v>11137.0</v>
      </c>
      <c r="F15" s="6" t="n">
        <v>0.0</v>
      </c>
      <c r="G15" s="6" t="n">
        <v>11137.0</v>
      </c>
      <c r="H15" s="6" t="n">
        <v>0.0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50.0</v>
      </c>
      <c r="N15" s="6" t="n">
        <v>49.0</v>
      </c>
      <c r="O15" s="6" t="n">
        <v>1.0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319.0</v>
      </c>
      <c r="E16" s="6" t="n">
        <f si="1" t="shared"/>
        <v>243.0</v>
      </c>
      <c r="F16" s="6" t="n">
        <f ref="F16" si="3" t="shared">F17-F10-F11-F12-F13-F14-F15</f>
        <v>0.0</v>
      </c>
      <c r="G16" s="6" t="n">
        <f ref="G16:L16" si="4" t="shared">G17-G10-G11-G12-G13-G14-G15</f>
        <v>243.0</v>
      </c>
      <c r="H16" s="6" t="n">
        <f si="4" t="shared"/>
        <v>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76.0</v>
      </c>
      <c r="N16" s="6" t="n">
        <f ref="N16:V16" si="5" t="shared">N17-N10-N11-N12-N13-N14-N15</f>
        <v>40.0</v>
      </c>
      <c r="O16" s="6" t="n">
        <f si="5" t="shared"/>
        <v>6.0</v>
      </c>
      <c r="P16" s="6" t="n">
        <f si="5" t="shared"/>
        <v>10.0</v>
      </c>
      <c r="Q16" s="6" t="n">
        <f si="5" t="shared"/>
        <v>0.0</v>
      </c>
      <c r="R16" s="6" t="n">
        <f si="5" t="shared"/>
        <v>6.0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14.0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39030.0</v>
      </c>
      <c r="E17" s="6" t="n">
        <f si="1" t="shared"/>
        <v>36500.0</v>
      </c>
      <c r="F17" s="6" t="n">
        <v>16.0</v>
      </c>
      <c r="G17" s="6" t="n">
        <v>36471.0</v>
      </c>
      <c r="H17" s="6" t="n">
        <v>13.0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f si="2" t="shared"/>
        <v>2530.0</v>
      </c>
      <c r="N17" s="6" t="n">
        <v>1222.0</v>
      </c>
      <c r="O17" s="6" t="n">
        <v>343.0</v>
      </c>
      <c r="P17" s="6" t="n">
        <v>397.0</v>
      </c>
      <c r="Q17" s="6" t="n">
        <v>0.0</v>
      </c>
      <c r="R17" s="6" t="n">
        <v>6.0</v>
      </c>
      <c r="S17" s="6" t="n">
        <v>0.0</v>
      </c>
      <c r="T17" s="6" t="n">
        <v>1.0</v>
      </c>
      <c r="U17" s="6" t="n">
        <v>22.0</v>
      </c>
      <c r="V17" s="6" t="n">
        <v>539.0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274.0</v>
      </c>
      <c r="E18" s="6" t="n">
        <f si="1" t="shared"/>
        <v>247.0</v>
      </c>
      <c r="F18" s="6" t="n">
        <f ref="F18" si="6" t="shared">F19-F17-F4-F5-F6-F7-F8-F9</f>
        <v>0.0</v>
      </c>
      <c r="G18" s="6" t="n">
        <f ref="G18:L18" si="7" t="shared">G19-G17-G4-G5-G6-G7-G8-G9</f>
        <v>245.0</v>
      </c>
      <c r="H18" s="6" t="n">
        <f si="7" t="shared"/>
        <v>2.0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27.0</v>
      </c>
      <c r="N18" s="6" t="n">
        <f ref="N18:V18" si="8" t="shared">N19-N17-N4-N5-N6-N7-N8-N9</f>
        <v>9.0</v>
      </c>
      <c r="O18" s="6" t="n">
        <f si="8" t="shared"/>
        <v>16.0</v>
      </c>
      <c r="P18" s="6" t="n">
        <f si="8" t="shared"/>
        <v>1.0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1.0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53970.0</v>
      </c>
      <c r="E19" s="6" t="n">
        <f si="1" t="shared"/>
        <v>51110.0</v>
      </c>
      <c r="F19" s="6" t="n">
        <v>688.0</v>
      </c>
      <c r="G19" s="6" t="n">
        <v>48118.0</v>
      </c>
      <c r="H19" s="6" t="n">
        <v>2304.0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f si="2" t="shared"/>
        <v>2860.0</v>
      </c>
      <c r="N19" s="6" t="n">
        <v>1444.0</v>
      </c>
      <c r="O19" s="6" t="n">
        <v>387.0</v>
      </c>
      <c r="P19" s="6" t="n">
        <v>427.0</v>
      </c>
      <c r="Q19" s="6" t="n">
        <v>0.0</v>
      </c>
      <c r="R19" s="6" t="n">
        <v>10.0</v>
      </c>
      <c r="S19" s="6" t="n">
        <v>1.0</v>
      </c>
      <c r="T19" s="6" t="n">
        <v>1.0</v>
      </c>
      <c r="U19" s="6" t="n">
        <v>27.0</v>
      </c>
      <c r="V19" s="6" t="n">
        <v>563.0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619.0</v>
      </c>
      <c r="E20" s="6" t="n">
        <f si="1" t="shared"/>
        <v>612.0</v>
      </c>
      <c r="F20" s="6" t="n">
        <v>6.0</v>
      </c>
      <c r="G20" s="6" t="n">
        <v>601.0</v>
      </c>
      <c r="H20" s="6" t="n">
        <v>5.0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f si="2" t="shared"/>
        <v>7.0</v>
      </c>
      <c r="N20" s="6" t="n">
        <v>0.0</v>
      </c>
      <c r="O20" s="6" t="n">
        <v>0.0</v>
      </c>
      <c r="P20" s="6" t="n">
        <v>7.0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4187.0</v>
      </c>
      <c r="E21" s="6" t="n">
        <f si="1" t="shared"/>
        <v>4175.0</v>
      </c>
      <c r="F21" s="6" t="n">
        <v>1.0</v>
      </c>
      <c r="G21" s="6" t="n">
        <v>4106.0</v>
      </c>
      <c r="H21" s="6" t="n">
        <v>68.0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f si="2" t="shared"/>
        <v>12.0</v>
      </c>
      <c r="N21" s="6" t="n">
        <v>1.0</v>
      </c>
      <c r="O21" s="6" t="n">
        <v>0.0</v>
      </c>
      <c r="P21" s="6" t="n">
        <v>11.0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93.0</v>
      </c>
      <c r="E22" s="6" t="n">
        <f si="1" t="shared"/>
        <v>90.0</v>
      </c>
      <c r="F22" s="6" t="n">
        <v>0.0</v>
      </c>
      <c r="G22" s="6" t="n">
        <v>87.0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3.0</v>
      </c>
      <c r="N22" s="6" t="n">
        <v>3.0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120.0</v>
      </c>
      <c r="E23" s="6" t="n">
        <f si="1" t="shared"/>
        <v>118.0</v>
      </c>
      <c r="F23" s="6" t="n">
        <v>0.0</v>
      </c>
      <c r="G23" s="6" t="n">
        <v>117.0</v>
      </c>
      <c r="H23" s="6" t="n">
        <v>1.0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2.0</v>
      </c>
      <c r="N23" s="6" t="n">
        <v>1.0</v>
      </c>
      <c r="O23" s="6" t="n">
        <v>0.0</v>
      </c>
      <c r="P23" s="6" t="n">
        <v>1.0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22.0</v>
      </c>
      <c r="E24" s="6" t="n">
        <f si="1" t="shared"/>
        <v>22.0</v>
      </c>
      <c r="F24" s="6" t="n">
        <v>0.0</v>
      </c>
      <c r="G24" s="6" t="n">
        <v>22.0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512.0</v>
      </c>
      <c r="E25" s="6" t="n">
        <f si="1" t="shared"/>
        <v>507.0</v>
      </c>
      <c r="F25" s="6" t="n">
        <f ref="F25" si="9" t="shared">F26-F20-F21-F22-F23-F24</f>
        <v>0.0</v>
      </c>
      <c r="G25" s="6" t="n">
        <f ref="G25" si="10" t="shared">G26-G20-G21-G22-G23-G24</f>
        <v>503.0</v>
      </c>
      <c r="H25" s="6" t="n">
        <f ref="H25" si="11" t="shared">H26-H20-H21-H22-H23-H24</f>
        <v>4.0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5.0</v>
      </c>
      <c r="N25" s="6" t="n">
        <f ref="N25" si="16" t="shared">N26-N20-N21-N22-N23-N24</f>
        <v>2.0</v>
      </c>
      <c r="O25" s="6" t="n">
        <f ref="O25" si="17" t="shared">O26-O20-O21-O22-O23-O24</f>
        <v>2.0</v>
      </c>
      <c r="P25" s="6" t="n">
        <f ref="P25" si="18" t="shared">P26-P20-P21-P22-P23-P24</f>
        <v>1.0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5553.0</v>
      </c>
      <c r="E26" s="6" t="n">
        <f si="1" t="shared"/>
        <v>5524.0</v>
      </c>
      <c r="F26" s="6" t="n">
        <v>7.0</v>
      </c>
      <c r="G26" s="6" t="n">
        <v>5436.0</v>
      </c>
      <c r="H26" s="6" t="n">
        <v>81.0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f si="2" t="shared"/>
        <v>29.0</v>
      </c>
      <c r="N26" s="6" t="n">
        <v>7.0</v>
      </c>
      <c r="O26" s="6" t="n">
        <v>2.0</v>
      </c>
      <c r="P26" s="6" t="n">
        <v>20.0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281.0</v>
      </c>
      <c r="E27" s="6" t="n">
        <f si="1" t="shared"/>
        <v>236.0</v>
      </c>
      <c r="F27" s="6" t="n">
        <v>0.0</v>
      </c>
      <c r="G27" s="6" t="n">
        <v>235.0</v>
      </c>
      <c r="H27" s="6" t="n">
        <v>1.0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45.0</v>
      </c>
      <c r="N27" s="6" t="n">
        <v>1.0</v>
      </c>
      <c r="O27" s="6" t="n">
        <v>0.0</v>
      </c>
      <c r="P27" s="6" t="n">
        <v>29.0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15.0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607.0</v>
      </c>
      <c r="E28" s="6" t="n">
        <f si="1" t="shared"/>
        <v>598.0</v>
      </c>
      <c r="F28" s="6" t="n">
        <v>1.0</v>
      </c>
      <c r="G28" s="6" t="n">
        <v>594.0</v>
      </c>
      <c r="H28" s="6" t="n">
        <v>3.0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f si="2" t="shared"/>
        <v>9.0</v>
      </c>
      <c r="N28" s="6" t="n">
        <v>2.0</v>
      </c>
      <c r="O28" s="6" t="n">
        <v>0.0</v>
      </c>
      <c r="P28" s="6" t="n">
        <v>6.0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1.0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813.0</v>
      </c>
      <c r="E29" s="6" t="n">
        <f si="1" t="shared"/>
        <v>803.0</v>
      </c>
      <c r="F29" s="6" t="n">
        <v>0.0</v>
      </c>
      <c r="G29" s="6" t="n">
        <v>802.0</v>
      </c>
      <c r="H29" s="6" t="n">
        <v>1.0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10.0</v>
      </c>
      <c r="N29" s="6" t="n">
        <v>1.0</v>
      </c>
      <c r="O29" s="6" t="n">
        <v>0.0</v>
      </c>
      <c r="P29" s="6" t="n">
        <v>9.0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239.0</v>
      </c>
      <c r="E30" s="6" t="n">
        <f si="1" t="shared"/>
        <v>228.0</v>
      </c>
      <c r="F30" s="6" t="n">
        <v>0.0</v>
      </c>
      <c r="G30" s="6" t="n">
        <v>228.0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11.0</v>
      </c>
      <c r="N30" s="6" t="n">
        <v>0.0</v>
      </c>
      <c r="O30" s="6" t="n">
        <v>0.0</v>
      </c>
      <c r="P30" s="6" t="n">
        <v>11.0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868.0</v>
      </c>
      <c r="E31" s="6" t="n">
        <f si="1" t="shared"/>
        <v>664.0</v>
      </c>
      <c r="F31" s="6" t="n">
        <v>0.0</v>
      </c>
      <c r="G31" s="6" t="n">
        <v>663.0</v>
      </c>
      <c r="H31" s="6" t="n">
        <v>1.0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204.0</v>
      </c>
      <c r="N31" s="6" t="n">
        <v>1.0</v>
      </c>
      <c r="O31" s="6" t="n">
        <v>3.0</v>
      </c>
      <c r="P31" s="6" t="n">
        <v>174.0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11.0</v>
      </c>
      <c r="V31" s="6" t="n">
        <v>15.0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109.0</v>
      </c>
      <c r="E32" s="6" t="n">
        <f si="1" t="shared"/>
        <v>109.0</v>
      </c>
      <c r="F32" s="6" t="n">
        <v>0.0</v>
      </c>
      <c r="G32" s="6" t="n">
        <v>109.0</v>
      </c>
      <c r="H32" s="6" t="n">
        <v>0.0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203.0</v>
      </c>
      <c r="E33" s="6" t="n">
        <f si="1" t="shared"/>
        <v>198.0</v>
      </c>
      <c r="F33" s="6" t="n">
        <v>0.0</v>
      </c>
      <c r="G33" s="6" t="n">
        <v>196.0</v>
      </c>
      <c r="H33" s="6" t="n">
        <v>2.0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5.0</v>
      </c>
      <c r="N33" s="6" t="n">
        <v>0.0</v>
      </c>
      <c r="O33" s="6" t="n">
        <v>0.0</v>
      </c>
      <c r="P33" s="6" t="n">
        <v>5.0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1638.0</v>
      </c>
      <c r="E34" s="6" t="n">
        <f si="1" t="shared"/>
        <v>1481.0</v>
      </c>
      <c r="F34" s="6" t="n">
        <v>3.0</v>
      </c>
      <c r="G34" s="6" t="n">
        <v>1474.0</v>
      </c>
      <c r="H34" s="6" t="n">
        <v>4.0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f si="2" t="shared"/>
        <v>157.0</v>
      </c>
      <c r="N34" s="6" t="n">
        <v>6.0</v>
      </c>
      <c r="O34" s="6" t="n">
        <v>0.0</v>
      </c>
      <c r="P34" s="6" t="n">
        <v>143.0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7.0</v>
      </c>
      <c r="V34" s="6" t="n">
        <v>1.0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86.0</v>
      </c>
      <c r="E35" s="6" t="n">
        <f si="1" t="shared"/>
        <v>86.0</v>
      </c>
      <c r="F35" s="6" t="n">
        <v>0.0</v>
      </c>
      <c r="G35" s="6" t="n">
        <v>85.0</v>
      </c>
      <c r="H35" s="6" t="n">
        <v>1.0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27.0</v>
      </c>
      <c r="E36" s="6" t="n">
        <f si="1" t="shared"/>
        <v>25.0</v>
      </c>
      <c r="F36" s="6" t="n">
        <v>0.0</v>
      </c>
      <c r="G36" s="6" t="n">
        <v>25.0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2.0</v>
      </c>
      <c r="N36" s="6" t="n">
        <v>0.0</v>
      </c>
      <c r="O36" s="6" t="n">
        <v>0.0</v>
      </c>
      <c r="P36" s="6" t="n">
        <v>2.0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147.0</v>
      </c>
      <c r="E37" s="6" t="n">
        <f si="1" t="shared"/>
        <v>131.0</v>
      </c>
      <c r="F37" s="6" t="n">
        <v>0.0</v>
      </c>
      <c r="G37" s="6" t="n">
        <v>131.0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16.0</v>
      </c>
      <c r="N37" s="6" t="n">
        <v>12.0</v>
      </c>
      <c r="O37" s="6" t="n">
        <v>1.0</v>
      </c>
      <c r="P37" s="6" t="n">
        <v>3.0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257.0</v>
      </c>
      <c r="E38" s="6" t="n">
        <f si="1" t="shared"/>
        <v>218.0</v>
      </c>
      <c r="F38" s="6" t="n">
        <v>0.0</v>
      </c>
      <c r="G38" s="6" t="n">
        <v>213.0</v>
      </c>
      <c r="H38" s="6" t="n">
        <v>5.0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39.0</v>
      </c>
      <c r="N38" s="6" t="n">
        <v>2.0</v>
      </c>
      <c r="O38" s="6" t="n">
        <v>1.0</v>
      </c>
      <c r="P38" s="6" t="n">
        <v>30.0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2042.0</v>
      </c>
      <c r="E39" s="6" t="n">
        <f si="1" t="shared"/>
        <v>1698.0</v>
      </c>
      <c r="F39" s="6" t="n">
        <f ref="F39" si="25" t="shared">F40-F27-F28-F29-F30-F31-F32-F33-F34-F35-F36-F37-F38</f>
        <v>0.0</v>
      </c>
      <c r="G39" s="6" t="n">
        <f ref="G39:L39" si="26" t="shared">G40-G27-G28-G29-G30-G31-G32-G33-G34-G35-G36-G37-G38</f>
        <v>1697.0</v>
      </c>
      <c r="H39" s="6" t="n">
        <f si="26" t="shared"/>
        <v>1.0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344.0</v>
      </c>
      <c r="N39" s="6" t="n">
        <f ref="N39:V39" si="27" t="shared">N40-N27-N28-N29-N30-N31-N32-N33-N34-N35-N36-N37-N38</f>
        <v>8.0</v>
      </c>
      <c r="O39" s="6" t="n">
        <f si="27" t="shared"/>
        <v>8.0</v>
      </c>
      <c r="P39" s="6" t="n">
        <f si="27" t="shared"/>
        <v>264.0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6.0</v>
      </c>
      <c r="V39" s="6" t="n">
        <f si="27" t="shared"/>
        <v>58.0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7317.0</v>
      </c>
      <c r="E40" s="6" t="n">
        <f si="1" t="shared"/>
        <v>6475.0</v>
      </c>
      <c r="F40" s="6" t="n">
        <v>4.0</v>
      </c>
      <c r="G40" s="6" t="n">
        <v>6452.0</v>
      </c>
      <c r="H40" s="6" t="n">
        <v>19.0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f si="2" t="shared"/>
        <v>842.0</v>
      </c>
      <c r="N40" s="6" t="n">
        <v>33.0</v>
      </c>
      <c r="O40" s="6" t="n">
        <v>13.0</v>
      </c>
      <c r="P40" s="6" t="n">
        <v>676.0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24.0</v>
      </c>
      <c r="V40" s="6" t="n">
        <v>96.0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419.0</v>
      </c>
      <c r="E41" s="6" t="n">
        <f si="1" t="shared"/>
        <v>419.0</v>
      </c>
      <c r="F41" s="6" t="n">
        <v>1.0</v>
      </c>
      <c r="G41" s="6" t="n">
        <v>417.0</v>
      </c>
      <c r="H41" s="6" t="n">
        <v>1.0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f si="2" t="shared"/>
        <v>0.0</v>
      </c>
      <c r="N41" s="6" t="n">
        <v>0.0</v>
      </c>
      <c r="O41" s="6" t="n">
        <v>0.0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100.0</v>
      </c>
      <c r="E42" s="6" t="n">
        <f si="1" t="shared"/>
        <v>99.0</v>
      </c>
      <c r="F42" s="6" t="n">
        <v>0.0</v>
      </c>
      <c r="G42" s="6" t="n">
        <v>99.0</v>
      </c>
      <c r="H42" s="6" t="n">
        <v>0.0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1.0</v>
      </c>
      <c r="N42" s="6" t="n">
        <v>1.0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100.0</v>
      </c>
      <c r="E43" s="6" t="n">
        <f si="1" t="shared"/>
        <v>100.0</v>
      </c>
      <c r="F43" s="6" t="n">
        <f ref="F43" si="28" t="shared">F44-F41-F42</f>
        <v>0.0</v>
      </c>
      <c r="G43" s="6" t="n">
        <f ref="G43:L43" si="29" t="shared">G44-G41-G42</f>
        <v>100.0</v>
      </c>
      <c r="H43" s="6" t="n">
        <f si="29" t="shared"/>
        <v>0.0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0.0</v>
      </c>
      <c r="N43" s="6" t="n">
        <f ref="N43:V43" si="30" t="shared">N44-N41-N42</f>
        <v>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619.0</v>
      </c>
      <c r="E44" s="6" t="n">
        <f si="1" t="shared"/>
        <v>618.0</v>
      </c>
      <c r="F44" s="6" t="n">
        <v>1.0</v>
      </c>
      <c r="G44" s="6" t="n">
        <v>616.0</v>
      </c>
      <c r="H44" s="6" t="n">
        <v>1.0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f si="2" t="shared"/>
        <v>1.0</v>
      </c>
      <c r="N44" s="6" t="n">
        <v>1.0</v>
      </c>
      <c r="O44" s="6" t="n">
        <v>0.0</v>
      </c>
      <c r="P44" s="6" t="n">
        <v>0.0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246.0</v>
      </c>
      <c r="E45" s="6" t="n">
        <f si="1" t="shared"/>
        <v>238.0</v>
      </c>
      <c r="F45" s="6" t="n">
        <v>0.0</v>
      </c>
      <c r="G45" s="6" t="n">
        <v>238.0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8.0</v>
      </c>
      <c r="N45" s="6" t="n">
        <v>0.0</v>
      </c>
      <c r="O45" s="6" t="n">
        <v>0.0</v>
      </c>
      <c r="P45" s="6" t="n">
        <v>7.0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255.0</v>
      </c>
      <c r="E46" s="6" t="n">
        <f si="1" t="shared"/>
        <v>240.0</v>
      </c>
      <c r="F46" s="6" t="n">
        <f ref="F46" si="31" t="shared">F47-F45</f>
        <v>0.0</v>
      </c>
      <c r="G46" s="6" t="n">
        <f ref="G46:L46" si="32" t="shared">G47-G45</f>
        <v>240.0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15.0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15.0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501.0</v>
      </c>
      <c r="E47" s="6" t="n">
        <f si="1" t="shared"/>
        <v>478.0</v>
      </c>
      <c r="F47" s="6" t="n">
        <v>0.0</v>
      </c>
      <c r="G47" s="6" t="n">
        <v>478.0</v>
      </c>
      <c r="H47" s="6" t="n">
        <v>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23.0</v>
      </c>
      <c r="N47" s="6" t="n">
        <v>0.0</v>
      </c>
      <c r="O47" s="6" t="n">
        <v>0.0</v>
      </c>
      <c r="P47" s="6" t="n">
        <v>22.0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1031.0</v>
      </c>
      <c r="E48" s="6" t="n">
        <f si="1" t="shared"/>
        <v>998.0</v>
      </c>
      <c r="F48" s="6" t="n">
        <v>12.0</v>
      </c>
      <c r="G48" s="6" t="n">
        <v>928.0</v>
      </c>
      <c r="H48" s="6" t="n">
        <v>58.0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33.0</v>
      </c>
      <c r="N48" s="6" t="n">
        <v>13.0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1.0</v>
      </c>
      <c r="V48" s="6" t="n">
        <v>19.0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68991.0</v>
      </c>
      <c r="E49" s="6" t="n">
        <f si="1" t="shared"/>
        <v>65203.0</v>
      </c>
      <c r="F49" s="6" t="n">
        <f>F48+F47+F44+F40+F26+F19</f>
        <v>712.0</v>
      </c>
      <c r="G49" s="6" t="n">
        <f ref="G49:L49" si="34" t="shared">G48+G47+G44+G40+G26+G19</f>
        <v>62028.0</v>
      </c>
      <c r="H49" s="6" t="n">
        <f si="34" t="shared"/>
        <v>2463.0</v>
      </c>
      <c r="I49" s="6" t="n">
        <f si="34" t="shared"/>
        <v>0.0</v>
      </c>
      <c r="J49" s="6" t="n">
        <f si="34" t="shared"/>
        <v>0.0</v>
      </c>
      <c r="K49" s="6" t="n">
        <f si="34" t="shared"/>
        <v>0.0</v>
      </c>
      <c r="L49" s="6" t="n">
        <f si="34" t="shared"/>
        <v>0.0</v>
      </c>
      <c r="M49" s="6" t="n">
        <f si="2" t="shared"/>
        <v>3788.0</v>
      </c>
      <c r="N49" s="6" t="n">
        <f ref="N49" si="35" t="shared">N48+N47+N44+N40+N26+N19</f>
        <v>1498.0</v>
      </c>
      <c r="O49" s="6" t="n">
        <f ref="O49" si="36" t="shared">O48+O47+O44+O40+O26+O19</f>
        <v>402.0</v>
      </c>
      <c r="P49" s="6" t="n">
        <f ref="P49" si="37" t="shared">P48+P47+P44+P40+P26+P19</f>
        <v>1145.0</v>
      </c>
      <c r="Q49" s="6" t="n">
        <f ref="Q49" si="38" t="shared">Q48+Q47+Q44+Q40+Q26+Q19</f>
        <v>0.0</v>
      </c>
      <c r="R49" s="6" t="n">
        <f ref="R49" si="39" t="shared">R48+R47+R44+R40+R26+R19</f>
        <v>10.0</v>
      </c>
      <c r="S49" s="6" t="n">
        <f ref="S49" si="40" t="shared">S48+S47+S44+S40+S26+S19</f>
        <v>1.0</v>
      </c>
      <c r="T49" s="6" t="n">
        <f ref="T49" si="41" t="shared">T48+T47+T44+T40+T26+T19</f>
        <v>1.0</v>
      </c>
      <c r="U49" s="6" t="n">
        <f ref="U49" si="42" t="shared">U48+U47+U44+U40+U26+U19</f>
        <v>52.0</v>
      </c>
      <c r="V49" s="6" t="n">
        <f ref="V49" si="43" t="shared">V48+V47+V44+V40+V26+V19</f>
        <v>679.0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