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92D107D6-B1A7-4EE5-8C5D-5F52677B7ADF}" xr6:coauthVersionLast="36" xr6:coauthVersionMax="36" xr10:uidLastSave="{00000000-0000-0000-0000-000000000000}"/>
  <bookViews>
    <workbookView xWindow="0" yWindow="0" windowWidth="28800" windowHeight="10530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<sst xmlns="http://schemas.openxmlformats.org/spreadsheetml/2006/main" count="117" uniqueCount="72">
  <si>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</si>
  <si>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</si>
  <si>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</si>
  <si>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</si>
  <si>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</si>
  <si>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</si>
  <si>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</si>
  <si>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</si>
  <si>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</si>
  <si>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</si>
  <si>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</si>
  <si>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</si>
  <si>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</si>
  <si>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</si>
  <si>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</si>
  <si>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</si>
  <si>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</si>
  <si>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</si>
  <si>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</si>
  <si>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</si>
  <si>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</si>
  <si>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</si>
  <si>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</si>
  <si>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</si>
  <si>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</si>
  <si>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</si>
  <si>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</si>
  <si>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</si>
  <si>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</si>
  <si>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</si>
  <si>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</si>
  <si>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</si>
  <si>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</si>
  <si>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</si>
  <si>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</si>
  <si>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</si>
  <si>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</si>
  <si>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</si>
  <si>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</si>
  <si>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</si>
  <si>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</si>
  <si>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</si>
  <si>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</si>
  <si>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</si>
  <si>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</si>
  <si>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</si>
  <si>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</si>
  <si>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</si>
  <si>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</si>
  <si>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</si>
  <si>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</si>
  <si>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</si>
  <si>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</si>
  <si>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</si>
  <si>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</si>
  <si>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</si>
  <si>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</si>
  <si>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</si>
  <si>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</si>
  <si>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</si>
  <si>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</si>
  <si>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</si>
  <si>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</si>
  <si>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</si>
  <si>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</si>
  <si>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</si>
  <si>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</si>
  <si>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</si>
  <si>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</si>
  <si>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</si>
  <si>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110年1至12月來臺旅客人次～按停留夜數分
Table 1-8  Visitor Arrivals  by Length of Stay,
January-December,2021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</si>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</sst>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activeCell="S3" sqref="S3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0</v>
      </c>
      <c r="E3" s="4">
        <v>2</v>
      </c>
      <c r="F3" s="4">
        <v>3</v>
      </c>
      <c r="G3" s="4">
        <v>5</v>
      </c>
      <c r="H3" s="4">
        <v>3</v>
      </c>
      <c r="I3" s="4">
        <v>9</v>
      </c>
      <c r="J3" s="4">
        <v>183</v>
      </c>
      <c r="K3" s="4">
        <v>211</v>
      </c>
      <c r="L3" s="4">
        <v>122</v>
      </c>
      <c r="M3" s="4">
        <v>6641</v>
      </c>
      <c r="N3" s="11">
        <f>SUM(D3:M3)</f>
        <v>7179</v>
      </c>
      <c r="O3" s="4">
        <v>744907</v>
      </c>
      <c r="P3" s="4">
        <v>23162</v>
      </c>
      <c r="Q3" s="11">
        <f>SUM(D3:L3)</f>
        <v>538</v>
      </c>
      <c r="R3" s="6">
        <f t="shared" ref="R3:R48" si="0">IF(P3&lt;&gt;0,P3/SUM(D3:L3),0)</f>
        <v>43.05204460966543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268</v>
      </c>
      <c r="E4" s="5">
        <v>156</v>
      </c>
      <c r="F4" s="5">
        <v>67</v>
      </c>
      <c r="G4" s="5">
        <v>37</v>
      </c>
      <c r="H4" s="5">
        <v>18</v>
      </c>
      <c r="I4" s="5">
        <v>17</v>
      </c>
      <c r="J4" s="5">
        <v>174</v>
      </c>
      <c r="K4" s="5">
        <v>349</v>
      </c>
      <c r="L4" s="5">
        <v>362</v>
      </c>
      <c r="M4" s="5">
        <v>15945</v>
      </c>
      <c r="N4" s="11">
        <f t="shared" ref="N4:N14" si="1">SUM(D4:M4)</f>
        <v>17393</v>
      </c>
      <c r="O4" s="5">
        <v>2500179</v>
      </c>
      <c r="P4" s="5">
        <v>50005</v>
      </c>
      <c r="Q4" s="11">
        <f t="shared" ref="Q4:Q48" si="2">SUM(D4:L4)</f>
        <v>1448</v>
      </c>
      <c r="R4" s="6">
        <f t="shared" si="0"/>
        <v>34.533839779005525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8</v>
      </c>
      <c r="E5" s="5">
        <v>7</v>
      </c>
      <c r="F5" s="5">
        <v>0</v>
      </c>
      <c r="G5" s="5">
        <v>0</v>
      </c>
      <c r="H5" s="5">
        <v>2</v>
      </c>
      <c r="I5" s="5">
        <v>3</v>
      </c>
      <c r="J5" s="5">
        <v>807</v>
      </c>
      <c r="K5" s="5">
        <v>1750</v>
      </c>
      <c r="L5" s="5">
        <v>1125</v>
      </c>
      <c r="M5" s="5">
        <v>7409</v>
      </c>
      <c r="N5" s="11">
        <f t="shared" si="1"/>
        <v>11111</v>
      </c>
      <c r="O5" s="5">
        <v>2937914</v>
      </c>
      <c r="P5" s="5">
        <v>183957</v>
      </c>
      <c r="Q5" s="11">
        <f t="shared" si="2"/>
        <v>3702</v>
      </c>
      <c r="R5" s="6">
        <f t="shared" si="0"/>
        <v>49.691247974068069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10</v>
      </c>
      <c r="E6" s="5">
        <v>9</v>
      </c>
      <c r="F6" s="5">
        <v>1</v>
      </c>
      <c r="G6" s="5">
        <v>0</v>
      </c>
      <c r="H6" s="5">
        <v>5</v>
      </c>
      <c r="I6" s="5">
        <v>3</v>
      </c>
      <c r="J6" s="5">
        <v>226</v>
      </c>
      <c r="K6" s="5">
        <v>460</v>
      </c>
      <c r="L6" s="5">
        <v>439</v>
      </c>
      <c r="M6" s="5">
        <v>2789</v>
      </c>
      <c r="N6" s="11">
        <f t="shared" si="1"/>
        <v>3942</v>
      </c>
      <c r="O6" s="5">
        <v>1118137</v>
      </c>
      <c r="P6" s="5">
        <v>59520</v>
      </c>
      <c r="Q6" s="11">
        <f t="shared" si="2"/>
        <v>1153</v>
      </c>
      <c r="R6" s="6">
        <f t="shared" si="0"/>
        <v>51.621856027753687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29</v>
      </c>
      <c r="E7" s="5">
        <v>47</v>
      </c>
      <c r="F7" s="5">
        <v>21</v>
      </c>
      <c r="G7" s="5">
        <v>3</v>
      </c>
      <c r="H7" s="5">
        <v>2</v>
      </c>
      <c r="I7" s="5">
        <v>45</v>
      </c>
      <c r="J7" s="5">
        <v>77</v>
      </c>
      <c r="K7" s="5">
        <v>111</v>
      </c>
      <c r="L7" s="5">
        <v>100</v>
      </c>
      <c r="M7" s="5">
        <v>1651</v>
      </c>
      <c r="N7" s="11">
        <f t="shared" si="1"/>
        <v>2086</v>
      </c>
      <c r="O7" s="5">
        <v>824272</v>
      </c>
      <c r="P7" s="5">
        <v>15134</v>
      </c>
      <c r="Q7" s="11">
        <f t="shared" si="2"/>
        <v>435</v>
      </c>
      <c r="R7" s="6">
        <f t="shared" si="0"/>
        <v>34.790804597701147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2</v>
      </c>
      <c r="E8" s="5">
        <v>3</v>
      </c>
      <c r="F8" s="5">
        <v>0</v>
      </c>
      <c r="G8" s="5">
        <v>1</v>
      </c>
      <c r="H8" s="5">
        <v>0</v>
      </c>
      <c r="I8" s="5">
        <v>6</v>
      </c>
      <c r="J8" s="5">
        <v>66</v>
      </c>
      <c r="K8" s="5">
        <v>147</v>
      </c>
      <c r="L8" s="5">
        <v>71</v>
      </c>
      <c r="M8" s="5">
        <v>478</v>
      </c>
      <c r="N8" s="11">
        <f t="shared" si="1"/>
        <v>774</v>
      </c>
      <c r="O8" s="5">
        <v>213743</v>
      </c>
      <c r="P8" s="5">
        <v>13839</v>
      </c>
      <c r="Q8" s="11">
        <f t="shared" si="2"/>
        <v>296</v>
      </c>
      <c r="R8" s="6">
        <f t="shared" si="0"/>
        <v>46.753378378378379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292</v>
      </c>
      <c r="E9" s="5">
        <v>406</v>
      </c>
      <c r="F9" s="5">
        <v>259</v>
      </c>
      <c r="G9" s="5">
        <v>29</v>
      </c>
      <c r="H9" s="5">
        <v>35</v>
      </c>
      <c r="I9" s="5">
        <v>251</v>
      </c>
      <c r="J9" s="5">
        <v>635</v>
      </c>
      <c r="K9" s="5">
        <v>466</v>
      </c>
      <c r="L9" s="5">
        <v>198</v>
      </c>
      <c r="M9" s="5">
        <v>3213</v>
      </c>
      <c r="N9" s="11">
        <f t="shared" si="1"/>
        <v>5784</v>
      </c>
      <c r="O9" s="5">
        <v>1477537</v>
      </c>
      <c r="P9" s="5">
        <v>54952</v>
      </c>
      <c r="Q9" s="11">
        <f t="shared" si="2"/>
        <v>2571</v>
      </c>
      <c r="R9" s="6">
        <f t="shared" si="0"/>
        <v>21.373784519642161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12</v>
      </c>
      <c r="E10" s="5">
        <v>9</v>
      </c>
      <c r="F10" s="5">
        <v>1</v>
      </c>
      <c r="G10" s="5">
        <v>1</v>
      </c>
      <c r="H10" s="5">
        <v>3</v>
      </c>
      <c r="I10" s="5">
        <v>22</v>
      </c>
      <c r="J10" s="5">
        <v>310</v>
      </c>
      <c r="K10" s="5">
        <v>553</v>
      </c>
      <c r="L10" s="5">
        <v>237</v>
      </c>
      <c r="M10" s="5">
        <v>1225</v>
      </c>
      <c r="N10" s="11">
        <f t="shared" si="1"/>
        <v>2373</v>
      </c>
      <c r="O10" s="5">
        <v>463386</v>
      </c>
      <c r="P10" s="5">
        <v>49569</v>
      </c>
      <c r="Q10" s="11">
        <f t="shared" si="2"/>
        <v>1148</v>
      </c>
      <c r="R10" s="6">
        <f t="shared" si="0"/>
        <v>43.178571428571431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373</v>
      </c>
      <c r="E11" s="5">
        <v>545</v>
      </c>
      <c r="F11" s="5">
        <v>283</v>
      </c>
      <c r="G11" s="5">
        <v>63</v>
      </c>
      <c r="H11" s="5">
        <v>184</v>
      </c>
      <c r="I11" s="5">
        <v>1265</v>
      </c>
      <c r="J11" s="5">
        <v>4813</v>
      </c>
      <c r="K11" s="5">
        <v>3608</v>
      </c>
      <c r="L11" s="5">
        <v>671</v>
      </c>
      <c r="M11" s="5">
        <v>27904</v>
      </c>
      <c r="N11" s="11">
        <f t="shared" si="1"/>
        <v>39709</v>
      </c>
      <c r="O11" s="5">
        <v>33821707</v>
      </c>
      <c r="P11" s="5">
        <v>332714</v>
      </c>
      <c r="Q11" s="11">
        <f t="shared" si="2"/>
        <v>11805</v>
      </c>
      <c r="R11" s="6">
        <f t="shared" si="0"/>
        <v>28.184159254553155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695</v>
      </c>
      <c r="E12" s="5">
        <v>356</v>
      </c>
      <c r="F12" s="5">
        <v>112</v>
      </c>
      <c r="G12" s="5">
        <v>43</v>
      </c>
      <c r="H12" s="5">
        <v>78</v>
      </c>
      <c r="I12" s="5">
        <v>656</v>
      </c>
      <c r="J12" s="5">
        <v>3263</v>
      </c>
      <c r="K12" s="5">
        <v>2765</v>
      </c>
      <c r="L12" s="5">
        <v>422</v>
      </c>
      <c r="M12" s="5">
        <v>12872</v>
      </c>
      <c r="N12" s="11">
        <f t="shared" si="1"/>
        <v>21262</v>
      </c>
      <c r="O12" s="5">
        <v>11705661</v>
      </c>
      <c r="P12" s="5">
        <v>227329</v>
      </c>
      <c r="Q12" s="11">
        <f t="shared" si="2"/>
        <v>8390</v>
      </c>
      <c r="R12" s="6">
        <f t="shared" si="0"/>
        <v>27.095232419547081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1</v>
      </c>
      <c r="E13" s="5">
        <v>11</v>
      </c>
      <c r="F13" s="5">
        <v>0</v>
      </c>
      <c r="G13" s="5">
        <v>0</v>
      </c>
      <c r="H13" s="5">
        <v>1</v>
      </c>
      <c r="I13" s="5">
        <v>2</v>
      </c>
      <c r="J13" s="5">
        <v>47</v>
      </c>
      <c r="K13" s="5">
        <v>141</v>
      </c>
      <c r="L13" s="5">
        <v>186</v>
      </c>
      <c r="M13" s="5">
        <v>8169</v>
      </c>
      <c r="N13" s="11">
        <f t="shared" si="1"/>
        <v>8558</v>
      </c>
      <c r="O13" s="5">
        <v>6598742</v>
      </c>
      <c r="P13" s="5">
        <v>22785</v>
      </c>
      <c r="Q13" s="11">
        <f t="shared" si="2"/>
        <v>389</v>
      </c>
      <c r="R13" s="6">
        <f t="shared" si="0"/>
        <v>58.573264781491005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6</v>
      </c>
      <c r="E14" s="5">
        <v>25</v>
      </c>
      <c r="F14" s="5">
        <v>6</v>
      </c>
      <c r="G14" s="5">
        <v>13</v>
      </c>
      <c r="H14" s="5">
        <v>0</v>
      </c>
      <c r="I14" s="5">
        <v>2</v>
      </c>
      <c r="J14" s="5">
        <v>137</v>
      </c>
      <c r="K14" s="5">
        <v>256</v>
      </c>
      <c r="L14" s="5">
        <v>96</v>
      </c>
      <c r="M14" s="5">
        <v>26249</v>
      </c>
      <c r="N14" s="11">
        <f t="shared" si="1"/>
        <v>26790</v>
      </c>
      <c r="O14" s="5">
        <v>24996718</v>
      </c>
      <c r="P14" s="5">
        <v>22009</v>
      </c>
      <c r="Q14" s="11">
        <f t="shared" si="2"/>
        <v>541</v>
      </c>
      <c r="R14" s="6">
        <f t="shared" si="0"/>
        <v>40.682070240295751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45</v>
      </c>
      <c r="E15" s="5">
        <f t="shared" ref="E15:M15" si="3">E16-E9-E10-E11-E12-E13-E14</f>
        <v>39</v>
      </c>
      <c r="F15" s="5">
        <f t="shared" si="3"/>
        <v>42</v>
      </c>
      <c r="G15" s="5">
        <f t="shared" si="3"/>
        <v>0</v>
      </c>
      <c r="H15" s="5">
        <f t="shared" si="3"/>
        <v>19</v>
      </c>
      <c r="I15" s="5">
        <f t="shared" si="3"/>
        <v>78</v>
      </c>
      <c r="J15" s="5">
        <f t="shared" si="3"/>
        <v>251</v>
      </c>
      <c r="K15" s="5">
        <f t="shared" si="3"/>
        <v>253</v>
      </c>
      <c r="L15" s="5">
        <f t="shared" si="3"/>
        <v>56</v>
      </c>
      <c r="M15" s="5">
        <f t="shared" si="3"/>
        <v>347</v>
      </c>
      <c r="N15" s="5">
        <f t="shared" ref="N15" si="4">N16-N9-N10-N11-N12-N13-N14</f>
        <v>1130</v>
      </c>
      <c r="O15" s="5">
        <f>O16-O9-O10-O11-O12-O13-O14</f>
        <v>200306</v>
      </c>
      <c r="P15" s="5">
        <f>P16-P9-P10-P11-P12-P13-P14</f>
        <v>21596</v>
      </c>
      <c r="Q15" s="11">
        <f t="shared" si="2"/>
        <v>783</v>
      </c>
      <c r="R15" s="6">
        <f t="shared" si="0"/>
        <v>27.581098339719031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1424</v>
      </c>
      <c r="E16" s="5">
        <v>1391</v>
      </c>
      <c r="F16" s="5">
        <v>703</v>
      </c>
      <c r="G16" s="5">
        <v>149</v>
      </c>
      <c r="H16" s="5">
        <v>320</v>
      </c>
      <c r="I16" s="5">
        <v>2276</v>
      </c>
      <c r="J16" s="5">
        <v>9456</v>
      </c>
      <c r="K16" s="5">
        <v>8042</v>
      </c>
      <c r="L16" s="5">
        <v>1866</v>
      </c>
      <c r="M16" s="5">
        <v>79979</v>
      </c>
      <c r="N16" s="11">
        <f t="shared" ref="N16:N48" si="5">SUM(D16:M16)</f>
        <v>105606</v>
      </c>
      <c r="O16" s="5">
        <v>79264057</v>
      </c>
      <c r="P16" s="5">
        <v>730954</v>
      </c>
      <c r="Q16" s="11">
        <f t="shared" si="2"/>
        <v>25627</v>
      </c>
      <c r="R16" s="6">
        <f t="shared" si="0"/>
        <v>28.522807975962852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13</v>
      </c>
      <c r="E17" s="5">
        <f t="shared" ref="E17:M17" si="6">E18-E16-E3-E4-E5-E6-E7-E8</f>
        <v>45</v>
      </c>
      <c r="F17" s="5">
        <f t="shared" si="6"/>
        <v>64</v>
      </c>
      <c r="G17" s="5">
        <f t="shared" si="6"/>
        <v>0</v>
      </c>
      <c r="H17" s="5">
        <f t="shared" si="6"/>
        <v>0</v>
      </c>
      <c r="I17" s="5">
        <f t="shared" si="6"/>
        <v>2</v>
      </c>
      <c r="J17" s="5">
        <f t="shared" si="6"/>
        <v>36</v>
      </c>
      <c r="K17" s="5">
        <f t="shared" si="6"/>
        <v>43</v>
      </c>
      <c r="L17" s="5">
        <f t="shared" si="6"/>
        <v>25</v>
      </c>
      <c r="M17" s="5">
        <f t="shared" si="6"/>
        <v>678</v>
      </c>
      <c r="N17" s="11">
        <f t="shared" si="5"/>
        <v>906</v>
      </c>
      <c r="O17" s="5">
        <f>O18-O16-O3-O4-O5-O6-O7-O8</f>
        <v>478186</v>
      </c>
      <c r="P17" s="5">
        <f>P18-P16-P3-P4-P5-P6-P7-P8</f>
        <v>5077</v>
      </c>
      <c r="Q17" s="11">
        <f t="shared" si="2"/>
        <v>228</v>
      </c>
      <c r="R17" s="6">
        <f t="shared" si="0"/>
        <v>22.267543859649123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1754</v>
      </c>
      <c r="E18" s="5">
        <v>1660</v>
      </c>
      <c r="F18" s="5">
        <v>859</v>
      </c>
      <c r="G18" s="5">
        <v>195</v>
      </c>
      <c r="H18" s="5">
        <v>350</v>
      </c>
      <c r="I18" s="5">
        <v>2361</v>
      </c>
      <c r="J18" s="5">
        <v>11025</v>
      </c>
      <c r="K18" s="5">
        <v>11113</v>
      </c>
      <c r="L18" s="5">
        <v>4110</v>
      </c>
      <c r="M18" s="5">
        <v>115570</v>
      </c>
      <c r="N18" s="11">
        <f t="shared" si="5"/>
        <v>148997</v>
      </c>
      <c r="O18" s="5">
        <v>88081395</v>
      </c>
      <c r="P18" s="5">
        <v>1081648</v>
      </c>
      <c r="Q18" s="11">
        <f t="shared" si="2"/>
        <v>33427</v>
      </c>
      <c r="R18" s="6">
        <f t="shared" si="0"/>
        <v>32.358512579651183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3</v>
      </c>
      <c r="E19" s="5">
        <v>1</v>
      </c>
      <c r="F19" s="5">
        <v>2</v>
      </c>
      <c r="G19" s="5">
        <v>0</v>
      </c>
      <c r="H19" s="5">
        <v>3</v>
      </c>
      <c r="I19" s="5">
        <v>2</v>
      </c>
      <c r="J19" s="5">
        <v>87</v>
      </c>
      <c r="K19" s="5">
        <v>182</v>
      </c>
      <c r="L19" s="5">
        <v>140</v>
      </c>
      <c r="M19" s="5">
        <v>982</v>
      </c>
      <c r="N19" s="11">
        <f t="shared" si="5"/>
        <v>1402</v>
      </c>
      <c r="O19" s="5">
        <v>433633</v>
      </c>
      <c r="P19" s="5">
        <v>20731</v>
      </c>
      <c r="Q19" s="11">
        <f t="shared" si="2"/>
        <v>420</v>
      </c>
      <c r="R19" s="6">
        <f t="shared" si="0"/>
        <v>49.359523809523807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42</v>
      </c>
      <c r="E20" s="5">
        <v>51</v>
      </c>
      <c r="F20" s="5">
        <v>10</v>
      </c>
      <c r="G20" s="5">
        <v>11</v>
      </c>
      <c r="H20" s="5">
        <v>10</v>
      </c>
      <c r="I20" s="5">
        <v>35</v>
      </c>
      <c r="J20" s="5">
        <v>936</v>
      </c>
      <c r="K20" s="5">
        <v>2277</v>
      </c>
      <c r="L20" s="5">
        <v>1372</v>
      </c>
      <c r="M20" s="5">
        <v>8495</v>
      </c>
      <c r="N20" s="11">
        <f t="shared" si="5"/>
        <v>13239</v>
      </c>
      <c r="O20" s="5">
        <v>3528871</v>
      </c>
      <c r="P20" s="5">
        <v>228800</v>
      </c>
      <c r="Q20" s="11">
        <f t="shared" si="2"/>
        <v>4744</v>
      </c>
      <c r="R20" s="6">
        <f t="shared" si="0"/>
        <v>48.229342327150086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3</v>
      </c>
      <c r="E21" s="5">
        <v>9</v>
      </c>
      <c r="F21" s="5">
        <v>2</v>
      </c>
      <c r="G21" s="5">
        <v>1</v>
      </c>
      <c r="H21" s="5">
        <v>0</v>
      </c>
      <c r="I21" s="5">
        <v>7</v>
      </c>
      <c r="J21" s="5">
        <v>23</v>
      </c>
      <c r="K21" s="5">
        <v>21</v>
      </c>
      <c r="L21" s="5">
        <v>13</v>
      </c>
      <c r="M21" s="5">
        <v>122</v>
      </c>
      <c r="N21" s="11">
        <f t="shared" si="5"/>
        <v>201</v>
      </c>
      <c r="O21" s="5">
        <v>53674</v>
      </c>
      <c r="P21" s="5">
        <v>2668</v>
      </c>
      <c r="Q21" s="11">
        <f t="shared" si="2"/>
        <v>79</v>
      </c>
      <c r="R21" s="6">
        <f t="shared" si="0"/>
        <v>33.77215189873418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4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11</v>
      </c>
      <c r="K22" s="5">
        <v>22</v>
      </c>
      <c r="L22" s="5">
        <v>21</v>
      </c>
      <c r="M22" s="5">
        <v>161</v>
      </c>
      <c r="N22" s="11">
        <f t="shared" si="5"/>
        <v>221</v>
      </c>
      <c r="O22" s="5">
        <v>55284</v>
      </c>
      <c r="P22" s="5">
        <v>2822</v>
      </c>
      <c r="Q22" s="11">
        <f t="shared" si="2"/>
        <v>60</v>
      </c>
      <c r="R22" s="6">
        <f t="shared" si="0"/>
        <v>47.033333333333331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1</v>
      </c>
      <c r="E23" s="5">
        <v>0</v>
      </c>
      <c r="F23" s="5">
        <v>0</v>
      </c>
      <c r="G23" s="5">
        <v>0</v>
      </c>
      <c r="H23" s="5">
        <v>1</v>
      </c>
      <c r="I23" s="5">
        <v>1</v>
      </c>
      <c r="J23" s="5">
        <v>3</v>
      </c>
      <c r="K23" s="5">
        <v>5</v>
      </c>
      <c r="L23" s="5">
        <v>2</v>
      </c>
      <c r="M23" s="5">
        <v>25</v>
      </c>
      <c r="N23" s="11">
        <f t="shared" si="5"/>
        <v>38</v>
      </c>
      <c r="O23" s="5">
        <v>10937</v>
      </c>
      <c r="P23" s="5">
        <v>494</v>
      </c>
      <c r="Q23" s="11">
        <f t="shared" si="2"/>
        <v>13</v>
      </c>
      <c r="R23" s="6">
        <f t="shared" si="0"/>
        <v>38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3</v>
      </c>
      <c r="E24" s="5">
        <f t="shared" ref="E24:M24" si="7">E25-E19-E20-E21-E22-E23</f>
        <v>15</v>
      </c>
      <c r="F24" s="5">
        <f t="shared" si="7"/>
        <v>2</v>
      </c>
      <c r="G24" s="5">
        <f t="shared" si="7"/>
        <v>3</v>
      </c>
      <c r="H24" s="5">
        <f t="shared" si="7"/>
        <v>0</v>
      </c>
      <c r="I24" s="5">
        <f t="shared" si="7"/>
        <v>7</v>
      </c>
      <c r="J24" s="5">
        <f t="shared" si="7"/>
        <v>35</v>
      </c>
      <c r="K24" s="5">
        <f t="shared" si="7"/>
        <v>47</v>
      </c>
      <c r="L24" s="5">
        <f t="shared" si="7"/>
        <v>40</v>
      </c>
      <c r="M24" s="5">
        <f t="shared" si="7"/>
        <v>868</v>
      </c>
      <c r="N24" s="11">
        <f t="shared" si="5"/>
        <v>1020</v>
      </c>
      <c r="O24" s="5">
        <f>O25-O19-O20-O21-O22-O23</f>
        <v>471340</v>
      </c>
      <c r="P24" s="5">
        <f>P25-P19-P20-P21-P22-P23</f>
        <v>6184</v>
      </c>
      <c r="Q24" s="11">
        <f t="shared" si="2"/>
        <v>152</v>
      </c>
      <c r="R24" s="6">
        <f t="shared" si="0"/>
        <v>40.684210526315788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56</v>
      </c>
      <c r="E25" s="5">
        <v>76</v>
      </c>
      <c r="F25" s="5">
        <v>16</v>
      </c>
      <c r="G25" s="5">
        <v>15</v>
      </c>
      <c r="H25" s="5">
        <v>14</v>
      </c>
      <c r="I25" s="5">
        <v>54</v>
      </c>
      <c r="J25" s="5">
        <v>1095</v>
      </c>
      <c r="K25" s="5">
        <v>2554</v>
      </c>
      <c r="L25" s="5">
        <v>1588</v>
      </c>
      <c r="M25" s="5">
        <v>10653</v>
      </c>
      <c r="N25" s="11">
        <f t="shared" si="5"/>
        <v>16121</v>
      </c>
      <c r="O25" s="5">
        <v>4553739</v>
      </c>
      <c r="P25" s="5">
        <v>261699</v>
      </c>
      <c r="Q25" s="11">
        <f t="shared" si="2"/>
        <v>5468</v>
      </c>
      <c r="R25" s="6">
        <f t="shared" si="0"/>
        <v>47.860095098756403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50</v>
      </c>
      <c r="E26" s="5">
        <v>30</v>
      </c>
      <c r="F26" s="5">
        <v>0</v>
      </c>
      <c r="G26" s="5">
        <v>1</v>
      </c>
      <c r="H26" s="5">
        <v>1</v>
      </c>
      <c r="I26" s="5">
        <v>41</v>
      </c>
      <c r="J26" s="5">
        <v>88</v>
      </c>
      <c r="K26" s="5">
        <v>127</v>
      </c>
      <c r="L26" s="5">
        <v>113</v>
      </c>
      <c r="M26" s="5">
        <v>302</v>
      </c>
      <c r="N26" s="11">
        <f t="shared" si="5"/>
        <v>753</v>
      </c>
      <c r="O26" s="5">
        <v>99759</v>
      </c>
      <c r="P26" s="5">
        <v>16481</v>
      </c>
      <c r="Q26" s="11">
        <f t="shared" si="2"/>
        <v>451</v>
      </c>
      <c r="R26" s="6">
        <f t="shared" si="0"/>
        <v>36.543237250554327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18</v>
      </c>
      <c r="E27" s="5">
        <v>8</v>
      </c>
      <c r="F27" s="5">
        <v>0</v>
      </c>
      <c r="G27" s="5">
        <v>13</v>
      </c>
      <c r="H27" s="5">
        <v>0</v>
      </c>
      <c r="I27" s="5">
        <v>9</v>
      </c>
      <c r="J27" s="5">
        <v>114</v>
      </c>
      <c r="K27" s="5">
        <v>214</v>
      </c>
      <c r="L27" s="5">
        <v>149</v>
      </c>
      <c r="M27" s="5">
        <v>1166</v>
      </c>
      <c r="N27" s="11">
        <f t="shared" si="5"/>
        <v>1691</v>
      </c>
      <c r="O27" s="5">
        <v>458699</v>
      </c>
      <c r="P27" s="5">
        <v>23676</v>
      </c>
      <c r="Q27" s="11">
        <f t="shared" si="2"/>
        <v>525</v>
      </c>
      <c r="R27" s="6">
        <f t="shared" si="0"/>
        <v>45.097142857142856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26</v>
      </c>
      <c r="E28" s="5">
        <v>13</v>
      </c>
      <c r="F28" s="5">
        <v>0</v>
      </c>
      <c r="G28" s="5">
        <v>0</v>
      </c>
      <c r="H28" s="5">
        <v>1</v>
      </c>
      <c r="I28" s="5">
        <v>22</v>
      </c>
      <c r="J28" s="5">
        <v>164</v>
      </c>
      <c r="K28" s="5">
        <v>534</v>
      </c>
      <c r="L28" s="5">
        <v>213</v>
      </c>
      <c r="M28" s="5">
        <v>985</v>
      </c>
      <c r="N28" s="11">
        <f t="shared" si="5"/>
        <v>1958</v>
      </c>
      <c r="O28" s="5">
        <v>364069</v>
      </c>
      <c r="P28" s="5">
        <v>43975</v>
      </c>
      <c r="Q28" s="11">
        <f t="shared" si="2"/>
        <v>973</v>
      </c>
      <c r="R28" s="6">
        <f t="shared" si="0"/>
        <v>45.195272353545732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7</v>
      </c>
      <c r="E29" s="5">
        <v>5</v>
      </c>
      <c r="F29" s="5">
        <v>0</v>
      </c>
      <c r="G29" s="5">
        <v>0</v>
      </c>
      <c r="H29" s="5">
        <v>8</v>
      </c>
      <c r="I29" s="5">
        <v>8</v>
      </c>
      <c r="J29" s="5">
        <v>50</v>
      </c>
      <c r="K29" s="5">
        <v>127</v>
      </c>
      <c r="L29" s="5">
        <v>55</v>
      </c>
      <c r="M29" s="5">
        <v>327</v>
      </c>
      <c r="N29" s="11">
        <f t="shared" si="5"/>
        <v>587</v>
      </c>
      <c r="O29" s="5">
        <v>127298</v>
      </c>
      <c r="P29" s="5">
        <v>11223</v>
      </c>
      <c r="Q29" s="11">
        <f t="shared" si="2"/>
        <v>260</v>
      </c>
      <c r="R29" s="6">
        <f t="shared" si="0"/>
        <v>43.165384615384617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190</v>
      </c>
      <c r="E30" s="5">
        <v>73</v>
      </c>
      <c r="F30" s="5">
        <v>5</v>
      </c>
      <c r="G30" s="5">
        <v>6</v>
      </c>
      <c r="H30" s="5">
        <v>5</v>
      </c>
      <c r="I30" s="5">
        <v>202</v>
      </c>
      <c r="J30" s="5">
        <v>366</v>
      </c>
      <c r="K30" s="5">
        <v>418</v>
      </c>
      <c r="L30" s="5">
        <v>164</v>
      </c>
      <c r="M30" s="5">
        <v>652</v>
      </c>
      <c r="N30" s="11">
        <f t="shared" si="5"/>
        <v>2081</v>
      </c>
      <c r="O30" s="5">
        <v>166735</v>
      </c>
      <c r="P30" s="5">
        <v>42154</v>
      </c>
      <c r="Q30" s="11">
        <f t="shared" si="2"/>
        <v>1429</v>
      </c>
      <c r="R30" s="6">
        <f t="shared" si="0"/>
        <v>29.498950314905528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17</v>
      </c>
      <c r="K31" s="5">
        <v>56</v>
      </c>
      <c r="L31" s="5">
        <v>24</v>
      </c>
      <c r="M31" s="5">
        <v>138</v>
      </c>
      <c r="N31" s="11">
        <f t="shared" si="5"/>
        <v>235</v>
      </c>
      <c r="O31" s="5">
        <v>60611</v>
      </c>
      <c r="P31" s="5">
        <v>4689</v>
      </c>
      <c r="Q31" s="11">
        <f t="shared" si="2"/>
        <v>97</v>
      </c>
      <c r="R31" s="6">
        <f t="shared" si="0"/>
        <v>48.340206185567013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6</v>
      </c>
      <c r="E32" s="5">
        <v>1</v>
      </c>
      <c r="F32" s="5">
        <v>0</v>
      </c>
      <c r="G32" s="5">
        <v>0</v>
      </c>
      <c r="H32" s="5">
        <v>0</v>
      </c>
      <c r="I32" s="5">
        <v>10</v>
      </c>
      <c r="J32" s="5">
        <v>24</v>
      </c>
      <c r="K32" s="5">
        <v>64</v>
      </c>
      <c r="L32" s="5">
        <v>50</v>
      </c>
      <c r="M32" s="5">
        <v>319</v>
      </c>
      <c r="N32" s="11">
        <f t="shared" si="5"/>
        <v>474</v>
      </c>
      <c r="O32" s="5">
        <v>128114</v>
      </c>
      <c r="P32" s="5">
        <v>7344</v>
      </c>
      <c r="Q32" s="11">
        <f t="shared" si="2"/>
        <v>155</v>
      </c>
      <c r="R32" s="6">
        <f t="shared" si="0"/>
        <v>47.380645161290325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167</v>
      </c>
      <c r="E33" s="5">
        <v>83</v>
      </c>
      <c r="F33" s="5">
        <v>9</v>
      </c>
      <c r="G33" s="5">
        <v>2</v>
      </c>
      <c r="H33" s="5">
        <v>5</v>
      </c>
      <c r="I33" s="5">
        <v>188</v>
      </c>
      <c r="J33" s="5">
        <v>315</v>
      </c>
      <c r="K33" s="5">
        <v>533</v>
      </c>
      <c r="L33" s="5">
        <v>308</v>
      </c>
      <c r="M33" s="5">
        <v>1391</v>
      </c>
      <c r="N33" s="11">
        <f t="shared" si="5"/>
        <v>3001</v>
      </c>
      <c r="O33" s="5">
        <v>498496</v>
      </c>
      <c r="P33" s="5">
        <v>57424</v>
      </c>
      <c r="Q33" s="11">
        <f t="shared" si="2"/>
        <v>1610</v>
      </c>
      <c r="R33" s="6">
        <f t="shared" si="0"/>
        <v>35.667080745341615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1</v>
      </c>
      <c r="E34" s="5">
        <v>1</v>
      </c>
      <c r="F34" s="5">
        <v>1</v>
      </c>
      <c r="G34" s="5">
        <v>0</v>
      </c>
      <c r="H34" s="5">
        <v>0</v>
      </c>
      <c r="I34" s="5">
        <v>0</v>
      </c>
      <c r="J34" s="5">
        <v>21</v>
      </c>
      <c r="K34" s="5">
        <v>80</v>
      </c>
      <c r="L34" s="5">
        <v>32</v>
      </c>
      <c r="M34" s="5">
        <v>128</v>
      </c>
      <c r="N34" s="11">
        <f t="shared" si="5"/>
        <v>264</v>
      </c>
      <c r="O34" s="5">
        <v>46393</v>
      </c>
      <c r="P34" s="5">
        <v>6507</v>
      </c>
      <c r="Q34" s="11">
        <f t="shared" si="2"/>
        <v>136</v>
      </c>
      <c r="R34" s="6">
        <f t="shared" si="0"/>
        <v>47.845588235294116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1</v>
      </c>
      <c r="E35" s="5">
        <v>1</v>
      </c>
      <c r="F35" s="5">
        <v>0</v>
      </c>
      <c r="G35" s="5">
        <v>0</v>
      </c>
      <c r="H35" s="5">
        <v>0</v>
      </c>
      <c r="I35" s="5">
        <v>1</v>
      </c>
      <c r="J35" s="5">
        <v>8</v>
      </c>
      <c r="K35" s="5">
        <v>26</v>
      </c>
      <c r="L35" s="5">
        <v>7</v>
      </c>
      <c r="M35" s="5">
        <v>34</v>
      </c>
      <c r="N35" s="11">
        <f t="shared" si="5"/>
        <v>78</v>
      </c>
      <c r="O35" s="5">
        <v>11368</v>
      </c>
      <c r="P35" s="5">
        <v>1879</v>
      </c>
      <c r="Q35" s="11">
        <f t="shared" si="2"/>
        <v>44</v>
      </c>
      <c r="R35" s="6">
        <f t="shared" si="0"/>
        <v>42.704545454545453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10</v>
      </c>
      <c r="E36" s="5">
        <v>21</v>
      </c>
      <c r="F36" s="5">
        <v>2</v>
      </c>
      <c r="G36" s="5">
        <v>0</v>
      </c>
      <c r="H36" s="5">
        <v>0</v>
      </c>
      <c r="I36" s="5">
        <v>2</v>
      </c>
      <c r="J36" s="5">
        <v>61</v>
      </c>
      <c r="K36" s="5">
        <v>31</v>
      </c>
      <c r="L36" s="5">
        <v>12</v>
      </c>
      <c r="M36" s="5">
        <v>147</v>
      </c>
      <c r="N36" s="11">
        <f t="shared" si="5"/>
        <v>286</v>
      </c>
      <c r="O36" s="5">
        <v>59930</v>
      </c>
      <c r="P36" s="5">
        <v>3806</v>
      </c>
      <c r="Q36" s="11">
        <f t="shared" si="2"/>
        <v>139</v>
      </c>
      <c r="R36" s="6">
        <f t="shared" si="0"/>
        <v>27.381294964028775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81</v>
      </c>
      <c r="E37" s="5">
        <v>31</v>
      </c>
      <c r="F37" s="5">
        <v>1</v>
      </c>
      <c r="G37" s="5">
        <v>1</v>
      </c>
      <c r="H37" s="5">
        <v>3</v>
      </c>
      <c r="I37" s="5">
        <v>53</v>
      </c>
      <c r="J37" s="5">
        <v>76</v>
      </c>
      <c r="K37" s="5">
        <v>77</v>
      </c>
      <c r="L37" s="5">
        <v>102</v>
      </c>
      <c r="M37" s="5">
        <v>367</v>
      </c>
      <c r="N37" s="11">
        <f t="shared" si="5"/>
        <v>792</v>
      </c>
      <c r="O37" s="5">
        <v>145253</v>
      </c>
      <c r="P37" s="5">
        <v>14081</v>
      </c>
      <c r="Q37" s="11">
        <f t="shared" si="2"/>
        <v>425</v>
      </c>
      <c r="R37" s="6">
        <f t="shared" si="0"/>
        <v>33.131764705882354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288</v>
      </c>
      <c r="E38" s="5">
        <f t="shared" ref="E38:M38" si="8">E39-E26-E27-E28-E29-E30-E31-E32-E33-E34-E35-E36-E37</f>
        <v>146</v>
      </c>
      <c r="F38" s="5">
        <f t="shared" si="8"/>
        <v>10</v>
      </c>
      <c r="G38" s="5">
        <f t="shared" si="8"/>
        <v>8</v>
      </c>
      <c r="H38" s="5">
        <f t="shared" si="8"/>
        <v>55</v>
      </c>
      <c r="I38" s="5">
        <f t="shared" si="8"/>
        <v>270</v>
      </c>
      <c r="J38" s="5">
        <f t="shared" si="8"/>
        <v>602</v>
      </c>
      <c r="K38" s="5">
        <f t="shared" si="8"/>
        <v>912</v>
      </c>
      <c r="L38" s="5">
        <f t="shared" si="8"/>
        <v>394</v>
      </c>
      <c r="M38" s="5">
        <f t="shared" si="8"/>
        <v>1854</v>
      </c>
      <c r="N38" s="11">
        <f t="shared" si="5"/>
        <v>4539</v>
      </c>
      <c r="O38" s="5">
        <f>O39-O26-O27-O28-O29-O30-O31-O32-O33-O34-O35-O36-O37</f>
        <v>602967</v>
      </c>
      <c r="P38" s="5">
        <f>P39-P26-P27-P28-P29-P30-P31-P32-P33-P34-P35-P36-P37</f>
        <v>88364</v>
      </c>
      <c r="Q38" s="11">
        <f t="shared" si="2"/>
        <v>2685</v>
      </c>
      <c r="R38" s="6">
        <f t="shared" si="0"/>
        <v>32.910242085661082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845</v>
      </c>
      <c r="E39" s="5">
        <v>413</v>
      </c>
      <c r="F39" s="5">
        <v>28</v>
      </c>
      <c r="G39" s="5">
        <v>31</v>
      </c>
      <c r="H39" s="5">
        <v>78</v>
      </c>
      <c r="I39" s="5">
        <v>806</v>
      </c>
      <c r="J39" s="5">
        <v>1906</v>
      </c>
      <c r="K39" s="5">
        <v>3199</v>
      </c>
      <c r="L39" s="5">
        <v>1623</v>
      </c>
      <c r="M39" s="5">
        <v>7810</v>
      </c>
      <c r="N39" s="11">
        <f t="shared" si="5"/>
        <v>16739</v>
      </c>
      <c r="O39" s="5">
        <v>2769692</v>
      </c>
      <c r="P39" s="5">
        <v>321603</v>
      </c>
      <c r="Q39" s="11">
        <f t="shared" si="2"/>
        <v>8929</v>
      </c>
      <c r="R39" s="6">
        <f t="shared" si="0"/>
        <v>36.017807145257031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7</v>
      </c>
      <c r="E40" s="5">
        <v>3</v>
      </c>
      <c r="F40" s="5">
        <v>2</v>
      </c>
      <c r="G40" s="5">
        <v>1</v>
      </c>
      <c r="H40" s="5">
        <v>1</v>
      </c>
      <c r="I40" s="5">
        <v>7</v>
      </c>
      <c r="J40" s="5">
        <v>46</v>
      </c>
      <c r="K40" s="5">
        <v>76</v>
      </c>
      <c r="L40" s="5">
        <v>49</v>
      </c>
      <c r="M40" s="5">
        <v>412</v>
      </c>
      <c r="N40" s="11">
        <f t="shared" si="5"/>
        <v>604</v>
      </c>
      <c r="O40" s="5">
        <v>173029</v>
      </c>
      <c r="P40" s="5">
        <v>8272</v>
      </c>
      <c r="Q40" s="11">
        <f t="shared" si="2"/>
        <v>192</v>
      </c>
      <c r="R40" s="6">
        <f t="shared" si="0"/>
        <v>43.083333333333336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5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16</v>
      </c>
      <c r="K41" s="5">
        <v>23</v>
      </c>
      <c r="L41" s="5">
        <v>17</v>
      </c>
      <c r="M41" s="5">
        <v>121</v>
      </c>
      <c r="N41" s="11">
        <f t="shared" si="5"/>
        <v>184</v>
      </c>
      <c r="O41" s="5">
        <v>51157</v>
      </c>
      <c r="P41" s="5">
        <v>2612</v>
      </c>
      <c r="Q41" s="11">
        <f t="shared" si="2"/>
        <v>63</v>
      </c>
      <c r="R41" s="6">
        <f t="shared" si="0"/>
        <v>41.460317460317462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1</v>
      </c>
      <c r="E42" s="5">
        <f t="shared" ref="E42:M42" si="9">E43-E40-E41</f>
        <v>6</v>
      </c>
      <c r="F42" s="5">
        <f t="shared" si="9"/>
        <v>4</v>
      </c>
      <c r="G42" s="5">
        <f t="shared" si="9"/>
        <v>26</v>
      </c>
      <c r="H42" s="5">
        <f t="shared" si="9"/>
        <v>7</v>
      </c>
      <c r="I42" s="5">
        <f t="shared" si="9"/>
        <v>42</v>
      </c>
      <c r="J42" s="5">
        <f t="shared" si="9"/>
        <v>111</v>
      </c>
      <c r="K42" s="5">
        <f t="shared" si="9"/>
        <v>118</v>
      </c>
      <c r="L42" s="5">
        <f t="shared" si="9"/>
        <v>21</v>
      </c>
      <c r="M42" s="5">
        <f t="shared" si="9"/>
        <v>208</v>
      </c>
      <c r="N42" s="11">
        <f t="shared" si="5"/>
        <v>544</v>
      </c>
      <c r="O42" s="5">
        <f>O43-O40-O41</f>
        <v>74492</v>
      </c>
      <c r="P42" s="5">
        <f>P43-P40-P41</f>
        <v>9722</v>
      </c>
      <c r="Q42" s="11">
        <f t="shared" si="2"/>
        <v>336</v>
      </c>
      <c r="R42" s="6">
        <f t="shared" si="0"/>
        <v>28.93452380952381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13</v>
      </c>
      <c r="E43" s="5">
        <v>9</v>
      </c>
      <c r="F43" s="5">
        <v>7</v>
      </c>
      <c r="G43" s="5">
        <v>27</v>
      </c>
      <c r="H43" s="5">
        <v>8</v>
      </c>
      <c r="I43" s="5">
        <v>50</v>
      </c>
      <c r="J43" s="5">
        <v>173</v>
      </c>
      <c r="K43" s="5">
        <v>217</v>
      </c>
      <c r="L43" s="5">
        <v>87</v>
      </c>
      <c r="M43" s="5">
        <v>741</v>
      </c>
      <c r="N43" s="11">
        <f t="shared" si="5"/>
        <v>1332</v>
      </c>
      <c r="O43" s="5">
        <v>298678</v>
      </c>
      <c r="P43" s="5">
        <v>20606</v>
      </c>
      <c r="Q43" s="11">
        <f t="shared" si="2"/>
        <v>591</v>
      </c>
      <c r="R43" s="6">
        <f t="shared" si="0"/>
        <v>34.866328257191199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20</v>
      </c>
      <c r="E44" s="8">
        <v>8</v>
      </c>
      <c r="F44" s="8">
        <v>1</v>
      </c>
      <c r="G44" s="8">
        <v>3</v>
      </c>
      <c r="H44" s="8">
        <v>2</v>
      </c>
      <c r="I44" s="8">
        <v>11</v>
      </c>
      <c r="J44" s="8">
        <v>25</v>
      </c>
      <c r="K44" s="8">
        <v>33</v>
      </c>
      <c r="L44" s="8">
        <v>38</v>
      </c>
      <c r="M44" s="8">
        <v>307</v>
      </c>
      <c r="N44" s="11">
        <f t="shared" si="5"/>
        <v>448</v>
      </c>
      <c r="O44" s="8">
        <v>162992</v>
      </c>
      <c r="P44" s="8">
        <v>4944</v>
      </c>
      <c r="Q44" s="11">
        <f t="shared" si="2"/>
        <v>141</v>
      </c>
      <c r="R44" s="6">
        <f t="shared" si="0"/>
        <v>35.063829787234042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3</v>
      </c>
      <c r="E45" s="8">
        <f t="shared" ref="E45:M45" si="10">E46-E44</f>
        <v>3</v>
      </c>
      <c r="F45" s="8">
        <f t="shared" si="10"/>
        <v>2</v>
      </c>
      <c r="G45" s="8">
        <f t="shared" si="10"/>
        <v>1</v>
      </c>
      <c r="H45" s="8">
        <f t="shared" si="10"/>
        <v>0</v>
      </c>
      <c r="I45" s="8">
        <f t="shared" si="10"/>
        <v>7</v>
      </c>
      <c r="J45" s="8">
        <f t="shared" si="10"/>
        <v>41</v>
      </c>
      <c r="K45" s="8">
        <f t="shared" si="10"/>
        <v>45</v>
      </c>
      <c r="L45" s="8">
        <f t="shared" si="10"/>
        <v>25</v>
      </c>
      <c r="M45" s="8">
        <f t="shared" si="10"/>
        <v>504</v>
      </c>
      <c r="N45" s="11">
        <f t="shared" si="5"/>
        <v>631</v>
      </c>
      <c r="O45" s="8">
        <f>O46-O44</f>
        <v>361267</v>
      </c>
      <c r="P45" s="8">
        <f>P46-P44</f>
        <v>5147</v>
      </c>
      <c r="Q45" s="11">
        <f t="shared" si="2"/>
        <v>127</v>
      </c>
      <c r="R45" s="6">
        <f t="shared" si="0"/>
        <v>40.527559055118111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23</v>
      </c>
      <c r="E46" s="8">
        <v>11</v>
      </c>
      <c r="F46" s="8">
        <v>3</v>
      </c>
      <c r="G46" s="8">
        <v>4</v>
      </c>
      <c r="H46" s="8">
        <v>2</v>
      </c>
      <c r="I46" s="8">
        <v>18</v>
      </c>
      <c r="J46" s="8">
        <v>66</v>
      </c>
      <c r="K46" s="8">
        <v>78</v>
      </c>
      <c r="L46" s="8">
        <v>63</v>
      </c>
      <c r="M46" s="8">
        <v>811</v>
      </c>
      <c r="N46" s="11">
        <f t="shared" si="5"/>
        <v>1079</v>
      </c>
      <c r="O46" s="8">
        <v>524259</v>
      </c>
      <c r="P46" s="8">
        <v>10091</v>
      </c>
      <c r="Q46" s="11">
        <f t="shared" si="2"/>
        <v>268</v>
      </c>
      <c r="R46" s="6">
        <f t="shared" si="0"/>
        <v>37.652985074626862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4</v>
      </c>
      <c r="E47" s="5">
        <v>8</v>
      </c>
      <c r="F47" s="5">
        <v>0</v>
      </c>
      <c r="G47" s="5">
        <v>2</v>
      </c>
      <c r="H47" s="5">
        <v>3</v>
      </c>
      <c r="I47" s="5">
        <v>0</v>
      </c>
      <c r="J47" s="5">
        <v>8</v>
      </c>
      <c r="K47" s="5">
        <v>6</v>
      </c>
      <c r="L47" s="5">
        <v>2</v>
      </c>
      <c r="M47" s="5">
        <v>52</v>
      </c>
      <c r="N47" s="11">
        <f t="shared" si="5"/>
        <v>85</v>
      </c>
      <c r="O47" s="5">
        <v>14396</v>
      </c>
      <c r="P47" s="5">
        <v>631</v>
      </c>
      <c r="Q47" s="11">
        <f t="shared" si="2"/>
        <v>33</v>
      </c>
      <c r="R47" s="6">
        <f t="shared" si="0"/>
        <v>19.121212121212121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2695</v>
      </c>
      <c r="E48" s="5">
        <f t="shared" ref="E48:M48" si="11">E47+E46+E43+E39+E25+E18</f>
        <v>2177</v>
      </c>
      <c r="F48" s="5">
        <f t="shared" si="11"/>
        <v>913</v>
      </c>
      <c r="G48" s="5">
        <f t="shared" si="11"/>
        <v>274</v>
      </c>
      <c r="H48" s="5">
        <f t="shared" si="11"/>
        <v>455</v>
      </c>
      <c r="I48" s="5">
        <f t="shared" si="11"/>
        <v>3289</v>
      </c>
      <c r="J48" s="5">
        <f t="shared" si="11"/>
        <v>14273</v>
      </c>
      <c r="K48" s="5">
        <f t="shared" si="11"/>
        <v>17167</v>
      </c>
      <c r="L48" s="5">
        <f t="shared" si="11"/>
        <v>7473</v>
      </c>
      <c r="M48" s="5">
        <f t="shared" si="11"/>
        <v>135637</v>
      </c>
      <c r="N48" s="11">
        <f t="shared" si="5"/>
        <v>184353</v>
      </c>
      <c r="O48" s="5">
        <f>O47+O46+O43+O39+O25+O18</f>
        <v>96242159</v>
      </c>
      <c r="P48" s="5">
        <f>P47+P46+P43+P39+P25+P18</f>
        <v>1696278</v>
      </c>
      <c r="Q48" s="11">
        <f t="shared" si="2"/>
        <v>48716</v>
      </c>
      <c r="R48" s="6">
        <f t="shared" si="0"/>
        <v>34.819730683964202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1.4618693484781913</v>
      </c>
      <c r="E49" s="6">
        <f t="shared" ref="E49" si="13">E48/$N$48*100</f>
        <v>1.1808866685109545</v>
      </c>
      <c r="F49" s="6">
        <f t="shared" ref="F49" si="14">F48/$N$48*100</f>
        <v>0.49524553438240765</v>
      </c>
      <c r="G49" s="6">
        <f t="shared" ref="G49" si="15">G48/$N$48*100</f>
        <v>0.14862790407533374</v>
      </c>
      <c r="H49" s="6">
        <f t="shared" ref="H49" si="16">H48/$N$48*100</f>
        <v>0.2468091107820323</v>
      </c>
      <c r="I49" s="6">
        <f t="shared" ref="I49" si="17">I48/$N$48*100</f>
        <v>1.7840772865101193</v>
      </c>
      <c r="J49" s="6">
        <f t="shared" ref="J49" si="18">J48/$N$48*100</f>
        <v>7.7422119520702131</v>
      </c>
      <c r="K49" s="6">
        <f t="shared" ref="K49" si="19">K48/$N$48*100</f>
        <v>9.3120263841651614</v>
      </c>
      <c r="L49" s="6">
        <f t="shared" ref="L49" si="20">L48/$N$48*100</f>
        <v>4.0536362304925877</v>
      </c>
      <c r="M49" s="6">
        <f t="shared" ref="M49" si="21">M48/$N$48*100</f>
        <v>73.574609580533007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2018-08-23T10:44:38Z</cp:lastPrinted>
  <dcterms:created xsi:type="dcterms:W3CDTF">2018-08-16T06:57:31Z</dcterms:created>
  <dcterms:modified xsi:type="dcterms:W3CDTF">2022-01-11T01:04:37Z</dcterms:modified>
</cp:coreProperties>
</file>