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D42" i="2"/>
  <c r="F41" i="2"/>
  <c r="F40" i="2"/>
  <c r="E39" i="2"/>
  <c r="F39" i="2" s="1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F22" i="2" s="1"/>
  <c r="D22" i="2"/>
  <c r="F21" i="2"/>
  <c r="F20" i="2"/>
  <c r="F19" i="2"/>
  <c r="F18" i="2"/>
  <c r="F17" i="2"/>
  <c r="F16" i="2"/>
  <c r="F15" i="2"/>
  <c r="E15" i="2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4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<sst xmlns="http://schemas.openxmlformats.org/spreadsheetml/2006/main" count="98" uniqueCount="56">
  <si>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</si>
  <si>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</si>
  <si>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</si>
  <si>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</si>
  <si>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</si>
  <si>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</si>
  <si>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</si>
  <si>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</si>
  <si>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</si>
  <si>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</si>
  <si>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</si>
  <si>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</si>
  <si>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</si>
  <si>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</si>
  <si>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</si>
  <si>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</si>
  <si>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</si>
  <si>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</si>
  <si>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</si>
  <si>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</si>
  <si>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</si>
  <si>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</si>
  <si>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</si>
  <si>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</si>
  <si>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</si>
  <si>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</si>
  <si>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</si>
  <si>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</si>
  <si>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</si>
  <si>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</si>
  <si>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</si>
  <si>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</si>
  <si>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</si>
  <si>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</si>
  <si>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</si>
  <si>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</si>
  <si>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</si>
  <si>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</si>
  <si>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</si>
  <si>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</si>
  <si>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</si>
  <si>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</si>
  <si>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</si>
  <si>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</si>
  <si>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</si>
  <si>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</si>
  <si>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</si>
  <si>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</si>
  <si>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</si>
  <si>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</si>
  <si>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</si>
  <si>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</si>
  <si>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</si>
  <si>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110年11月來臺旅客人次及成長率－按國籍分
Table 1-3 Visitor Arrivals by Nationality,
 November, 2021</t>
  </si>
  <si>
    <t>110年11月
Nov.., 2021</t>
  </si>
  <si>
    <t>109年11月
Nov..,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</si>
</sst>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836</v>
      </c>
      <c r="E3" s="4">
        <v>1112</v>
      </c>
      <c r="F3" s="5">
        <f>IF(E3=0,"-",(D3-E3)/E3*100)</f>
        <v>-24.820143884892087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227</v>
      </c>
      <c r="E4" s="4">
        <v>286</v>
      </c>
      <c r="F4" s="5">
        <f t="shared" ref="F4:F46" si="0">IF(E4=0,"-",(D4-E4)/E4*100)</f>
        <v>-20.62937062937063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306</v>
      </c>
      <c r="E5" s="4">
        <v>192</v>
      </c>
      <c r="F5" s="5">
        <f t="shared" si="0"/>
        <v>59.375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59</v>
      </c>
      <c r="E6" s="4">
        <v>69</v>
      </c>
      <c r="F6" s="5">
        <f t="shared" si="0"/>
        <v>-14.492753623188406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439</v>
      </c>
      <c r="E7" s="4">
        <v>465</v>
      </c>
      <c r="F7" s="5">
        <f t="shared" si="0"/>
        <v>-5.591397849462366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237</v>
      </c>
      <c r="E8" s="4">
        <v>215</v>
      </c>
      <c r="F8" s="5">
        <f t="shared" si="0"/>
        <v>10.232558139534884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3518</v>
      </c>
      <c r="E9" s="4">
        <v>3925</v>
      </c>
      <c r="F9" s="5">
        <f t="shared" si="0"/>
        <v>-10.369426751592355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736</v>
      </c>
      <c r="E10" s="4">
        <v>1357</v>
      </c>
      <c r="F10" s="5">
        <f t="shared" si="0"/>
        <v>-45.762711864406782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496</v>
      </c>
      <c r="E11" s="4">
        <v>1579</v>
      </c>
      <c r="F11" s="5">
        <f t="shared" si="0"/>
        <v>-68.587713742875238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1650</v>
      </c>
      <c r="E12" s="4">
        <v>5592</v>
      </c>
      <c r="F12" s="5">
        <f t="shared" si="0"/>
        <v>-70.493562231759654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138</v>
      </c>
      <c r="E13" s="4">
        <f>E14-E7-E8-E9-E10-E11-E12</f>
        <v>502</v>
      </c>
      <c r="F13" s="5">
        <f t="shared" si="0"/>
        <v>-72.509960159362549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7214</v>
      </c>
      <c r="E14" s="4">
        <v>13635</v>
      </c>
      <c r="F14" s="5">
        <f t="shared" si="0"/>
        <v>-47.092042537587091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90</v>
      </c>
      <c r="E15" s="4">
        <f>E16-E3-E4-E5-E6-E14</f>
        <v>51</v>
      </c>
      <c r="F15" s="5">
        <f t="shared" si="0"/>
        <v>76.470588235294116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8732</v>
      </c>
      <c r="E16" s="4">
        <v>15345</v>
      </c>
      <c r="F16" s="5">
        <f t="shared" si="0"/>
        <v>-43.095470837406317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102</v>
      </c>
      <c r="E17" s="4">
        <v>180</v>
      </c>
      <c r="F17" s="5">
        <f t="shared" si="0"/>
        <v>-43.333333333333336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756</v>
      </c>
      <c r="E18" s="4">
        <v>1173</v>
      </c>
      <c r="F18" s="5">
        <f t="shared" si="0"/>
        <v>-35.549872122762153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28</v>
      </c>
      <c r="E19" s="4">
        <v>11</v>
      </c>
      <c r="F19" s="5">
        <f t="shared" si="0"/>
        <v>154.54545454545453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9</v>
      </c>
      <c r="E20" s="4">
        <v>11</v>
      </c>
      <c r="F20" s="5">
        <f t="shared" si="0"/>
        <v>-18.181818181818183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5</v>
      </c>
      <c r="E21" s="4">
        <v>4</v>
      </c>
      <c r="F21" s="5">
        <f t="shared" si="0"/>
        <v>25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102</v>
      </c>
      <c r="E22" s="4">
        <f>E23-E17-E18-E19-E20-E21</f>
        <v>73</v>
      </c>
      <c r="F22" s="5">
        <f>IF(E22=0,"-",(D22-E22)/E22*100)</f>
        <v>39.726027397260275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1002</v>
      </c>
      <c r="E23" s="4">
        <v>1452</v>
      </c>
      <c r="F23" s="5">
        <f t="shared" si="0"/>
        <v>-30.991735537190085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34</v>
      </c>
      <c r="E24" s="4">
        <v>52</v>
      </c>
      <c r="F24" s="5">
        <f t="shared" si="0"/>
        <v>-34.615384615384613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102</v>
      </c>
      <c r="E25" s="4">
        <v>140</v>
      </c>
      <c r="F25" s="5">
        <f t="shared" si="0"/>
        <v>-27.142857142857142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136</v>
      </c>
      <c r="E26" s="4">
        <v>169</v>
      </c>
      <c r="F26" s="5">
        <f t="shared" si="0"/>
        <v>-19.526627218934912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53</v>
      </c>
      <c r="E27" s="4">
        <v>50</v>
      </c>
      <c r="F27" s="5">
        <f t="shared" si="0"/>
        <v>6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170</v>
      </c>
      <c r="E28" s="4">
        <v>188</v>
      </c>
      <c r="F28" s="5">
        <f t="shared" si="0"/>
        <v>-9.5744680851063837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19</v>
      </c>
      <c r="E29" s="4">
        <v>24</v>
      </c>
      <c r="F29" s="5">
        <f t="shared" si="0"/>
        <v>-20.833333333333336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35</v>
      </c>
      <c r="E30" s="4">
        <v>27</v>
      </c>
      <c r="F30" s="5">
        <f t="shared" si="0"/>
        <v>29.629629629629626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259</v>
      </c>
      <c r="E31" s="4">
        <v>283</v>
      </c>
      <c r="F31" s="5">
        <f t="shared" si="0"/>
        <v>-8.4805653710247348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21</v>
      </c>
      <c r="E32" s="4">
        <v>34</v>
      </c>
      <c r="F32" s="5">
        <f t="shared" si="0"/>
        <v>-38.235294117647058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9</v>
      </c>
      <c r="E33" s="4">
        <v>6</v>
      </c>
      <c r="F33" s="5">
        <f t="shared" si="0"/>
        <v>50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31</v>
      </c>
      <c r="E34" s="4">
        <v>22</v>
      </c>
      <c r="F34" s="5">
        <f t="shared" si="0"/>
        <v>40.909090909090914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450</v>
      </c>
      <c r="E35" s="4">
        <f>E36-E24-E25-E26-E27-E28-E29-E30-E31-E32-E33-E34</f>
        <v>471</v>
      </c>
      <c r="F35" s="5">
        <f t="shared" si="0"/>
        <v>-4.4585987261146496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1319</v>
      </c>
      <c r="E36" s="4">
        <v>1466</v>
      </c>
      <c r="F36" s="5">
        <f t="shared" si="0"/>
        <v>-10.027285129604365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40</v>
      </c>
      <c r="E37" s="4">
        <v>50</v>
      </c>
      <c r="F37" s="5">
        <f t="shared" si="0"/>
        <v>-20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13</v>
      </c>
      <c r="E38" s="4">
        <v>14</v>
      </c>
      <c r="F38" s="5">
        <f t="shared" si="0"/>
        <v>-7.1428571428571423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68</v>
      </c>
      <c r="E39" s="4">
        <f>E40-E37-E38</f>
        <v>74</v>
      </c>
      <c r="F39" s="5">
        <f t="shared" si="0"/>
        <v>-8.1081081081081088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121</v>
      </c>
      <c r="E40" s="4">
        <v>138</v>
      </c>
      <c r="F40" s="5">
        <f t="shared" si="0"/>
        <v>-12.318840579710146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28</v>
      </c>
      <c r="E41" s="4">
        <v>46</v>
      </c>
      <c r="F41" s="5">
        <f t="shared" si="0"/>
        <v>-39.130434782608695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67</v>
      </c>
      <c r="E42" s="4">
        <f>E43-E41</f>
        <v>52</v>
      </c>
      <c r="F42" s="5">
        <f t="shared" si="0"/>
        <v>28.846153846153843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95</v>
      </c>
      <c r="E43" s="4">
        <v>98</v>
      </c>
      <c r="F43" s="5">
        <f t="shared" si="0"/>
        <v>-3.0612244897959182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6</v>
      </c>
      <c r="E44" s="4">
        <v>8</v>
      </c>
      <c r="F44" s="5">
        <f t="shared" si="0"/>
        <v>-25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2186</v>
      </c>
      <c r="E45" s="4">
        <v>2670</v>
      </c>
      <c r="F45" s="5">
        <f t="shared" si="0"/>
        <v>-18.127340823970037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13461</v>
      </c>
      <c r="E46" s="8">
        <f>E44+E43+E40+E36+E23+E16+E45</f>
        <v>21177</v>
      </c>
      <c r="F46" s="5">
        <f t="shared" si="0"/>
        <v>-36.435755772772346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2021-12-09T01:52:53Z</dcterms:modified>
</cp:coreProperties>
</file>