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8\"/>
    </mc:Choice>
  </mc:AlternateContent>
  <bookViews>
    <workbookView xWindow="720" yWindow="390" windowWidth="18075" windowHeight="6420"/>
  </bookViews>
  <sheets>
    <sheet name="來臺旅客按國籍" sheetId="2" r:id="rId1"/>
  </sheets>
  <calcPr calcId="162913"/>
</workbook>
</file>

<file path=xl/calcChain.xml><?xml version="1.0" encoding="utf-8"?>
<calcChain xmlns="http://schemas.openxmlformats.org/spreadsheetml/2006/main">
  <c r="E46" i="2" l="1"/>
  <c r="F46" i="2" s="1"/>
  <c r="D46" i="2"/>
  <c r="F45" i="2"/>
  <c r="F44" i="2"/>
  <c r="F43" i="2"/>
  <c r="E42" i="2"/>
  <c r="F42" i="2" s="1"/>
  <c r="D42" i="2"/>
  <c r="F41" i="2"/>
  <c r="F40" i="2"/>
  <c r="F39" i="2"/>
  <c r="E39" i="2"/>
  <c r="D39" i="2"/>
  <c r="F38" i="2"/>
  <c r="F37" i="2"/>
  <c r="F36" i="2"/>
  <c r="E35" i="2"/>
  <c r="F35" i="2" s="1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D22" i="2"/>
  <c r="F21" i="2"/>
  <c r="F20" i="2"/>
  <c r="F19" i="2"/>
  <c r="F18" i="2"/>
  <c r="F17" i="2"/>
  <c r="F16" i="2"/>
  <c r="E15" i="2"/>
  <c r="F15" i="2" s="1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22" i="2" l="1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<sst xmlns="http://schemas.openxmlformats.org/spreadsheetml/2006/main" count="98" uniqueCount="56">
  <si>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</si>
  <si>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</si>
  <si>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</si>
  <si>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</si>
  <si>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</si>
  <si>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</si>
  <si>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</si>
  <si>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</si>
  <si>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</si>
  <si>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</si>
  <si>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</si>
  <si>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</si>
  <si>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</si>
  <si>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</si>
  <si>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</si>
  <si>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</si>
  <si>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</si>
  <si>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</si>
  <si>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</si>
  <si>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</si>
  <si>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</si>
  <si>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</si>
  <si>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</si>
  <si>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</si>
  <si>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</si>
  <si>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</si>
  <si>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</si>
  <si>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</si>
  <si>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</si>
  <si>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</si>
  <si>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</si>
  <si>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</si>
  <si>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</si>
  <si>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</si>
  <si>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</si>
  <si>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</si>
  <si>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</si>
  <si>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</si>
  <si>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</si>
  <si>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</si>
  <si>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</si>
  <si>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</si>
  <si>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</si>
  <si>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</si>
  <si>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</si>
  <si>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</si>
  <si>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</si>
  <si>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</si>
  <si>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</si>
  <si>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</si>
  <si>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</si>
  <si>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</si>
  <si>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</si>
  <si>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110年1至8月來臺旅客人次及成長率－按國籍分
Table 1-3 Visitor Arrivals by Nationality,
 January-August, 2021</t>
  </si>
  <si>
    <t>110年1至8月
Jan.-August., 2021</t>
  </si>
  <si>
    <t>109年1至8月
Jan.-August.,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</si>
</sst>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6465</v>
      </c>
      <c r="E3" s="4">
        <v>264610</v>
      </c>
      <c r="F3" s="5">
        <f>IF(E3=0,"-",(D3-E3)/E3*100)</f>
        <v>-97.55678167869695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2002</v>
      </c>
      <c r="E4" s="4">
        <v>177778</v>
      </c>
      <c r="F4" s="5">
        <f t="shared" ref="F4:F46" si="0">IF(E4=0,"-",(D4-E4)/E4*100)</f>
        <v>-98.873876407654492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1076</v>
      </c>
      <c r="E5" s="4">
        <v>6169</v>
      </c>
      <c r="F5" s="5">
        <f t="shared" si="0"/>
        <v>-82.55795104555034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434</v>
      </c>
      <c r="E6" s="4">
        <v>2312</v>
      </c>
      <c r="F6" s="5">
        <f t="shared" si="0"/>
        <v>-81.228373702422147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3092</v>
      </c>
      <c r="E7" s="4">
        <v>72707</v>
      </c>
      <c r="F7" s="5">
        <f t="shared" si="0"/>
        <v>-95.747314563934694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1356</v>
      </c>
      <c r="E8" s="4">
        <v>45386</v>
      </c>
      <c r="F8" s="5">
        <f t="shared" si="0"/>
        <v>-97.012294540166565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6594</v>
      </c>
      <c r="E9" s="4">
        <v>44374</v>
      </c>
      <c r="F9" s="5">
        <f t="shared" si="0"/>
        <v>-85.139946815702899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7052</v>
      </c>
      <c r="E10" s="4">
        <v>72007</v>
      </c>
      <c r="F10" s="5">
        <f t="shared" si="0"/>
        <v>-90.206507700640216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6163</v>
      </c>
      <c r="E11" s="4">
        <v>57118</v>
      </c>
      <c r="F11" s="5">
        <f t="shared" si="0"/>
        <v>-89.210056374522921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21943</v>
      </c>
      <c r="E12" s="4">
        <v>87314</v>
      </c>
      <c r="F12" s="5">
        <f t="shared" si="0"/>
        <v>-74.868864099686192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605</v>
      </c>
      <c r="E13" s="4">
        <f>E14-E7-E8-E9-E10-E11-E12</f>
        <v>4068</v>
      </c>
      <c r="F13" s="5">
        <f t="shared" si="0"/>
        <v>-85.127826941986228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46805</v>
      </c>
      <c r="E14" s="4">
        <v>382974</v>
      </c>
      <c r="F14" s="5">
        <f t="shared" si="0"/>
        <v>-87.778543713150242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343</v>
      </c>
      <c r="E15" s="4">
        <f>E16-E3-E4-E5-E6-E14</f>
        <v>1685</v>
      </c>
      <c r="F15" s="5">
        <f t="shared" si="0"/>
        <v>-79.643916913946583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57125</v>
      </c>
      <c r="E16" s="4">
        <v>835528</v>
      </c>
      <c r="F16" s="5">
        <f t="shared" si="0"/>
        <v>-93.163005907641633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674</v>
      </c>
      <c r="E17" s="4">
        <v>21478</v>
      </c>
      <c r="F17" s="5">
        <f t="shared" si="0"/>
        <v>-96.86190520532638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6268</v>
      </c>
      <c r="E18" s="4">
        <v>79050</v>
      </c>
      <c r="F18" s="5">
        <f t="shared" si="0"/>
        <v>-92.070841239721688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112</v>
      </c>
      <c r="E19" s="4">
        <v>547</v>
      </c>
      <c r="F19" s="5">
        <f t="shared" si="0"/>
        <v>-79.524680073126149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93</v>
      </c>
      <c r="E20" s="4">
        <v>715</v>
      </c>
      <c r="F20" s="5">
        <f t="shared" si="0"/>
        <v>-86.993006993007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17</v>
      </c>
      <c r="E21" s="4">
        <v>209</v>
      </c>
      <c r="F21" s="5">
        <f t="shared" si="0"/>
        <v>-91.866028708133967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471</v>
      </c>
      <c r="E22" s="4">
        <f>E23-E17-E18-E19-E20-E21</f>
        <v>2295</v>
      </c>
      <c r="F22" s="5">
        <f>IF(E22=0,"-",(D22-E22)/E22*100)</f>
        <v>-79.477124183006538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7635</v>
      </c>
      <c r="E23" s="4">
        <v>104294</v>
      </c>
      <c r="F23" s="5">
        <f t="shared" si="0"/>
        <v>-92.679348764070795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507</v>
      </c>
      <c r="E24" s="4">
        <v>1467</v>
      </c>
      <c r="F24" s="5">
        <f t="shared" si="0"/>
        <v>-65.439672801635993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961</v>
      </c>
      <c r="E25" s="4">
        <v>9323</v>
      </c>
      <c r="F25" s="5">
        <f t="shared" si="0"/>
        <v>-89.692159176230817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1194</v>
      </c>
      <c r="E26" s="4">
        <v>8981</v>
      </c>
      <c r="F26" s="5">
        <f t="shared" si="0"/>
        <v>-86.705266674089742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344</v>
      </c>
      <c r="E27" s="4">
        <v>2399</v>
      </c>
      <c r="F27" s="5">
        <f t="shared" si="0"/>
        <v>-85.660691954981232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1306</v>
      </c>
      <c r="E28" s="4">
        <v>4809</v>
      </c>
      <c r="F28" s="5">
        <f t="shared" si="0"/>
        <v>-72.842586816385946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112</v>
      </c>
      <c r="E29" s="4">
        <v>1401</v>
      </c>
      <c r="F29" s="5">
        <f t="shared" si="0"/>
        <v>-92.005710206995005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243</v>
      </c>
      <c r="E30" s="4">
        <v>2000</v>
      </c>
      <c r="F30" s="5">
        <f t="shared" si="0"/>
        <v>-87.85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1772</v>
      </c>
      <c r="E31" s="4">
        <v>14053</v>
      </c>
      <c r="F31" s="5">
        <f t="shared" si="0"/>
        <v>-87.390592755995158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148</v>
      </c>
      <c r="E32" s="4">
        <v>1524</v>
      </c>
      <c r="F32" s="5">
        <f t="shared" si="0"/>
        <v>-90.28871391076116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43</v>
      </c>
      <c r="E33" s="4">
        <v>288</v>
      </c>
      <c r="F33" s="5">
        <f t="shared" si="0"/>
        <v>-85.069444444444443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157</v>
      </c>
      <c r="E34" s="4">
        <v>1469</v>
      </c>
      <c r="F34" s="5">
        <f t="shared" si="0"/>
        <v>-89.312457454050374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3380</v>
      </c>
      <c r="E35" s="4">
        <f>E36-E24-E25-E26-E27-E28-E29-E30-E31-E32-E33-E34</f>
        <v>13165</v>
      </c>
      <c r="F35" s="5">
        <f t="shared" si="0"/>
        <v>-74.325864033421951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10167</v>
      </c>
      <c r="E36" s="4">
        <v>60879</v>
      </c>
      <c r="F36" s="5">
        <f t="shared" si="0"/>
        <v>-83.299659981274331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308</v>
      </c>
      <c r="E37" s="4">
        <v>19380</v>
      </c>
      <c r="F37" s="5">
        <f t="shared" si="0"/>
        <v>-98.410732714138277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82</v>
      </c>
      <c r="E38" s="4">
        <v>3388</v>
      </c>
      <c r="F38" s="5">
        <f t="shared" si="0"/>
        <v>-97.579693034238488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400</v>
      </c>
      <c r="E39" s="4">
        <f>E40-E37-E38</f>
        <v>376</v>
      </c>
      <c r="F39" s="5">
        <f t="shared" si="0"/>
        <v>6.3829787234042552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790</v>
      </c>
      <c r="E40" s="4">
        <v>23144</v>
      </c>
      <c r="F40" s="5">
        <f t="shared" si="0"/>
        <v>-96.586588316626347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213</v>
      </c>
      <c r="E41" s="4">
        <v>1091</v>
      </c>
      <c r="F41" s="5">
        <f t="shared" si="0"/>
        <v>-80.476626947754355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281</v>
      </c>
      <c r="E42" s="4">
        <f>E43-E41</f>
        <v>1038</v>
      </c>
      <c r="F42" s="5">
        <f t="shared" si="0"/>
        <v>-72.928709055876681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494</v>
      </c>
      <c r="E43" s="4">
        <v>2129</v>
      </c>
      <c r="F43" s="5">
        <f t="shared" si="0"/>
        <v>-76.796618130577727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24</v>
      </c>
      <c r="E44" s="4">
        <v>204</v>
      </c>
      <c r="F44" s="5">
        <f t="shared" si="0"/>
        <v>-88.235294117647058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14420</v>
      </c>
      <c r="E45" s="4">
        <v>265992</v>
      </c>
      <c r="F45" s="5">
        <f t="shared" si="0"/>
        <v>-94.578784324340575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90655</v>
      </c>
      <c r="E46" s="8">
        <f>E44+E43+E40+E36+E23+E16+E45</f>
        <v>1292170</v>
      </c>
      <c r="F46" s="5">
        <f t="shared" si="0"/>
        <v>-92.984282253882995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2021-09-09T01:06:46Z</dcterms:modified>
</cp:coreProperties>
</file>