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8\"/>
    </mc:Choice>
  </mc:AlternateContent>
  <bookViews>
    <workbookView xWindow="720" yWindow="360" windowWidth="18075" windowHeight="7095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20" i="1"/>
  <c r="G21" i="1"/>
  <c r="G22" i="1"/>
  <c r="G23" i="1"/>
  <c r="G25" i="1" s="1"/>
  <c r="G24" i="1"/>
  <c r="G4" i="1"/>
  <c r="D48" i="1"/>
  <c r="D45" i="1"/>
  <c r="D47" i="1"/>
  <c r="D46" i="1" s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39" i="1" s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39" i="1" l="1"/>
  <c r="D18" i="1"/>
  <c r="D25" i="1"/>
  <c r="G43" i="1"/>
  <c r="D43" i="1"/>
  <c r="D16" i="1"/>
  <c r="J16" i="1" s="1"/>
  <c r="G18" i="1"/>
  <c r="G49" i="1"/>
  <c r="D49" i="1"/>
  <c r="E16" i="1"/>
  <c r="F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<sst xmlns="http://schemas.openxmlformats.org/spreadsheetml/2006/main" count="113" uniqueCount="62">
  <si>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</si>
  <si>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</si>
  <si>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</si>
  <si>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</si>
  <si>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</si>
  <si>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</si>
  <si>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</si>
  <si>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</si>
  <si>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</si>
  <si>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</si>
  <si>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</si>
  <si>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</si>
  <si>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</si>
  <si>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</si>
  <si>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</si>
  <si>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</si>
  <si>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</si>
  <si>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</si>
  <si>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</si>
  <si>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</si>
  <si>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</si>
  <si>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</si>
  <si>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</si>
  <si>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</si>
  <si>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</si>
  <si>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</si>
  <si>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</si>
  <si>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</si>
  <si>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</si>
  <si>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</si>
  <si>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</si>
  <si>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</si>
  <si>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</si>
  <si>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</si>
  <si>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</si>
  <si>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</si>
  <si>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</si>
  <si>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</si>
  <si>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</si>
  <si>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</si>
  <si>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</si>
  <si>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</si>
  <si>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</si>
  <si>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</si>
  <si>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</si>
  <si>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</si>
  <si>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</si>
  <si>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</si>
  <si>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</si>
  <si>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</si>
  <si>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</si>
  <si>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</si>
  <si>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</si>
  <si>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</si>
  <si>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</si>
  <si>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</si>
  <si>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</si>
  <si>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110年1至8月來臺旅客人次及成長率－按居住地分
Table 1-2 Visitor Arrivals by Residence,
January-August,2021</t>
  </si>
  <si>
    <t>110年1至8月 Jan.-August., 2021</t>
  </si>
  <si>
    <t>109年1至8月 Jan.-August., 2020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</si>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</sst>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/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pane ySplit="3" topLeftCell="A4" activePane="bottomLeft" state="frozen"/>
      <selection pane="bottomLeft" activeCell="O11" sqref="O11"/>
    </sheetView>
  </sheetViews>
  <sheetFormatPr defaultRowHeight="16.5" x14ac:dyDescent="0.25"/>
  <cols>
    <col min="1" max="1" width="3.375" style="1" customWidth="1"/>
    <col min="2" max="2" width="3.875" style="1" customWidth="1"/>
    <col min="3" max="3" width="16.125" style="1" customWidth="1"/>
    <col min="4" max="4" width="8.125" style="1" customWidth="1"/>
    <col min="5" max="5" width="8" style="1" customWidth="1"/>
    <col min="6" max="6" width="9.125" style="1" customWidth="1"/>
    <col min="7" max="7" width="8.25" style="1" customWidth="1"/>
    <col min="8" max="8" width="8" style="1" customWidth="1"/>
    <col min="9" max="9" width="8.5" style="1" customWidth="1"/>
    <col min="10" max="10" width="6.5" style="1" customWidth="1"/>
    <col min="11" max="11" width="7.375" style="1" customWidth="1"/>
    <col min="12" max="12" width="7.75" style="1" customWidth="1"/>
    <col min="13" max="16384" width="9" style="1"/>
  </cols>
  <sheetData>
    <row r="1" spans="1:13" ht="63" customHeight="1" x14ac:dyDescent="0.25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25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25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25">
      <c r="A4" s="19" t="s">
        <v>5</v>
      </c>
      <c r="B4" s="18" t="s">
        <v>6</v>
      </c>
      <c r="C4" s="17"/>
      <c r="D4" s="5">
        <f>E4+F4</f>
        <v>5091</v>
      </c>
      <c r="E4" s="5">
        <v>5043</v>
      </c>
      <c r="F4" s="6">
        <v>48</v>
      </c>
      <c r="G4" s="5">
        <f>H4+I4</f>
        <v>172789</v>
      </c>
      <c r="H4" s="5">
        <v>162485</v>
      </c>
      <c r="I4" s="6">
        <v>10304</v>
      </c>
      <c r="J4" s="7">
        <f>IF(G4=0,"-",((D4/G4)-1)*100)</f>
        <v>-97.053631886289054</v>
      </c>
      <c r="K4" s="7">
        <f>IF(H4=0,"-",((E4/H4)-1)*100)</f>
        <v>-96.89632889189771</v>
      </c>
      <c r="L4" s="7">
        <f>IF(I4=0,"-",((F4/I4)-1)*100)</f>
        <v>-99.534161490683232</v>
      </c>
      <c r="M4" s="8" t="s">
        <v>60</v>
      </c>
    </row>
    <row r="5" spans="1:13" s="8" customFormat="1" ht="15" customHeight="1" x14ac:dyDescent="0.25">
      <c r="A5" s="20"/>
      <c r="B5" s="18" t="s">
        <v>7</v>
      </c>
      <c r="C5" s="17"/>
      <c r="D5" s="5">
        <f t="shared" ref="D5:D48" si="0">E5+F5</f>
        <v>6851</v>
      </c>
      <c r="E5" s="5">
        <v>6836</v>
      </c>
      <c r="F5" s="6">
        <v>15</v>
      </c>
      <c r="G5" s="5">
        <f t="shared" ref="G5:G48" si="1">H5+I5</f>
        <v>102261</v>
      </c>
      <c r="H5" s="5">
        <v>98745</v>
      </c>
      <c r="I5" s="6">
        <v>3516</v>
      </c>
      <c r="J5" s="7">
        <f t="shared" ref="J5:L49" si="2">IF(G5=0,"-",((D5/G5)-1)*100)</f>
        <v>-93.300476232385748</v>
      </c>
      <c r="K5" s="7">
        <f t="shared" si="2"/>
        <v>-93.077117828750815</v>
      </c>
      <c r="L5" s="7">
        <f t="shared" si="2"/>
        <v>-99.573378839590447</v>
      </c>
      <c r="M5" s="8" t="s">
        <v>60</v>
      </c>
    </row>
    <row r="6" spans="1:13" s="8" customFormat="1" ht="15" customHeight="1" x14ac:dyDescent="0.25">
      <c r="A6" s="20"/>
      <c r="B6" s="18" t="s">
        <v>8</v>
      </c>
      <c r="C6" s="17"/>
      <c r="D6" s="5">
        <f t="shared" si="0"/>
        <v>6562</v>
      </c>
      <c r="E6" s="5">
        <v>103</v>
      </c>
      <c r="F6" s="6">
        <v>6459</v>
      </c>
      <c r="G6" s="5">
        <f t="shared" si="1"/>
        <v>265399</v>
      </c>
      <c r="H6" s="5">
        <v>325</v>
      </c>
      <c r="I6" s="6">
        <v>265074</v>
      </c>
      <c r="J6" s="7">
        <f t="shared" si="2"/>
        <v>-97.527496335705862</v>
      </c>
      <c r="K6" s="7">
        <f t="shared" si="2"/>
        <v>-68.307692307692321</v>
      </c>
      <c r="L6" s="7">
        <f t="shared" si="2"/>
        <v>-97.563321940288375</v>
      </c>
      <c r="M6" s="8" t="s">
        <v>60</v>
      </c>
    </row>
    <row r="7" spans="1:13" s="8" customFormat="1" ht="15" customHeight="1" x14ac:dyDescent="0.25">
      <c r="A7" s="20"/>
      <c r="B7" s="18" t="s">
        <v>9</v>
      </c>
      <c r="C7" s="17"/>
      <c r="D7" s="5">
        <f t="shared" si="0"/>
        <v>2076</v>
      </c>
      <c r="E7" s="5">
        <v>88</v>
      </c>
      <c r="F7" s="6">
        <v>1988</v>
      </c>
      <c r="G7" s="5">
        <f t="shared" si="1"/>
        <v>177435</v>
      </c>
      <c r="H7" s="5">
        <v>593</v>
      </c>
      <c r="I7" s="6">
        <v>176842</v>
      </c>
      <c r="J7" s="7">
        <f t="shared" si="2"/>
        <v>-98.829994082340008</v>
      </c>
      <c r="K7" s="7">
        <f t="shared" si="2"/>
        <v>-85.160202360876895</v>
      </c>
      <c r="L7" s="7">
        <f t="shared" si="2"/>
        <v>-98.87583266418612</v>
      </c>
      <c r="M7" s="8" t="s">
        <v>60</v>
      </c>
    </row>
    <row r="8" spans="1:13" s="8" customFormat="1" ht="15" customHeight="1" x14ac:dyDescent="0.25">
      <c r="A8" s="20"/>
      <c r="B8" s="18" t="s">
        <v>10</v>
      </c>
      <c r="C8" s="17"/>
      <c r="D8" s="5">
        <f t="shared" si="0"/>
        <v>1075</v>
      </c>
      <c r="E8" s="5">
        <v>2</v>
      </c>
      <c r="F8" s="6">
        <v>1073</v>
      </c>
      <c r="G8" s="5">
        <f t="shared" si="1"/>
        <v>5909</v>
      </c>
      <c r="H8" s="5">
        <v>1</v>
      </c>
      <c r="I8" s="6">
        <v>5908</v>
      </c>
      <c r="J8" s="7">
        <f t="shared" si="2"/>
        <v>-81.807412421729566</v>
      </c>
      <c r="K8" s="7">
        <f t="shared" si="2"/>
        <v>100</v>
      </c>
      <c r="L8" s="7">
        <f t="shared" si="2"/>
        <v>-81.838185511171289</v>
      </c>
      <c r="M8" s="8" t="s">
        <v>60</v>
      </c>
    </row>
    <row r="9" spans="1:13" s="8" customFormat="1" ht="15" customHeight="1" x14ac:dyDescent="0.25">
      <c r="A9" s="20"/>
      <c r="B9" s="18" t="s">
        <v>11</v>
      </c>
      <c r="C9" s="17"/>
      <c r="D9" s="5">
        <f t="shared" si="0"/>
        <v>447</v>
      </c>
      <c r="E9" s="5">
        <v>9</v>
      </c>
      <c r="F9" s="6">
        <v>438</v>
      </c>
      <c r="G9" s="5">
        <f t="shared" si="1"/>
        <v>2434</v>
      </c>
      <c r="H9" s="5">
        <v>24</v>
      </c>
      <c r="I9" s="6">
        <v>2410</v>
      </c>
      <c r="J9" s="7">
        <f t="shared" si="2"/>
        <v>-81.635168447000822</v>
      </c>
      <c r="K9" s="7">
        <f t="shared" si="2"/>
        <v>-62.5</v>
      </c>
      <c r="L9" s="7">
        <f t="shared" si="2"/>
        <v>-81.825726141078832</v>
      </c>
      <c r="M9" s="8" t="s">
        <v>60</v>
      </c>
    </row>
    <row r="10" spans="1:13" s="8" customFormat="1" ht="15" customHeight="1" x14ac:dyDescent="0.25">
      <c r="A10" s="20"/>
      <c r="B10" s="19" t="s">
        <v>12</v>
      </c>
      <c r="C10" s="9" t="s">
        <v>30</v>
      </c>
      <c r="D10" s="5">
        <f>E10+F10</f>
        <v>3102</v>
      </c>
      <c r="E10" s="5">
        <v>21</v>
      </c>
      <c r="F10" s="6">
        <v>3081</v>
      </c>
      <c r="G10" s="5">
        <f t="shared" si="1"/>
        <v>70627</v>
      </c>
      <c r="H10" s="5">
        <v>168</v>
      </c>
      <c r="I10" s="6">
        <v>70459</v>
      </c>
      <c r="J10" s="7">
        <f t="shared" si="2"/>
        <v>-95.607911988333072</v>
      </c>
      <c r="K10" s="7">
        <f t="shared" si="2"/>
        <v>-87.5</v>
      </c>
      <c r="L10" s="7">
        <f t="shared" si="2"/>
        <v>-95.627244212946536</v>
      </c>
      <c r="M10" s="8" t="s">
        <v>60</v>
      </c>
    </row>
    <row r="11" spans="1:13" s="8" customFormat="1" ht="15" customHeight="1" x14ac:dyDescent="0.25">
      <c r="A11" s="20"/>
      <c r="B11" s="20"/>
      <c r="C11" s="10" t="s">
        <v>31</v>
      </c>
      <c r="D11" s="5">
        <f t="shared" si="0"/>
        <v>1410</v>
      </c>
      <c r="E11" s="5">
        <v>27</v>
      </c>
      <c r="F11" s="6">
        <v>1383</v>
      </c>
      <c r="G11" s="5">
        <f t="shared" si="1"/>
        <v>49064</v>
      </c>
      <c r="H11" s="5">
        <v>62</v>
      </c>
      <c r="I11" s="6">
        <v>49002</v>
      </c>
      <c r="J11" s="7">
        <f t="shared" si="2"/>
        <v>-97.126202511006028</v>
      </c>
      <c r="K11" s="7">
        <f t="shared" si="2"/>
        <v>-56.451612903225801</v>
      </c>
      <c r="L11" s="7">
        <f t="shared" si="2"/>
        <v>-97.177666217705408</v>
      </c>
      <c r="M11" s="8" t="s">
        <v>60</v>
      </c>
    </row>
    <row r="12" spans="1:13" s="8" customFormat="1" ht="15" customHeight="1" x14ac:dyDescent="0.25">
      <c r="A12" s="20"/>
      <c r="B12" s="20"/>
      <c r="C12" s="10" t="s">
        <v>32</v>
      </c>
      <c r="D12" s="5">
        <f t="shared" si="0"/>
        <v>6500</v>
      </c>
      <c r="E12" s="5">
        <v>36</v>
      </c>
      <c r="F12" s="6">
        <v>6464</v>
      </c>
      <c r="G12" s="5">
        <f t="shared" si="1"/>
        <v>43705</v>
      </c>
      <c r="H12" s="5">
        <v>107</v>
      </c>
      <c r="I12" s="6">
        <v>43598</v>
      </c>
      <c r="J12" s="7">
        <f t="shared" si="2"/>
        <v>-85.127559775769356</v>
      </c>
      <c r="K12" s="7">
        <f t="shared" si="2"/>
        <v>-66.355140186915889</v>
      </c>
      <c r="L12" s="7">
        <f t="shared" si="2"/>
        <v>-85.173631817973302</v>
      </c>
      <c r="M12" s="8" t="s">
        <v>60</v>
      </c>
    </row>
    <row r="13" spans="1:13" s="8" customFormat="1" ht="15" customHeight="1" x14ac:dyDescent="0.25">
      <c r="A13" s="20"/>
      <c r="B13" s="20"/>
      <c r="C13" s="10" t="s">
        <v>33</v>
      </c>
      <c r="D13" s="5">
        <f t="shared" si="0"/>
        <v>6950</v>
      </c>
      <c r="E13" s="5">
        <v>45</v>
      </c>
      <c r="F13" s="6">
        <v>6905</v>
      </c>
      <c r="G13" s="5">
        <f t="shared" si="1"/>
        <v>71372</v>
      </c>
      <c r="H13" s="5">
        <v>366</v>
      </c>
      <c r="I13" s="6">
        <v>71006</v>
      </c>
      <c r="J13" s="7">
        <f t="shared" si="2"/>
        <v>-90.262287731883646</v>
      </c>
      <c r="K13" s="7">
        <f t="shared" si="2"/>
        <v>-87.704918032786878</v>
      </c>
      <c r="L13" s="7">
        <f t="shared" si="2"/>
        <v>-90.275469678618705</v>
      </c>
      <c r="M13" s="8" t="s">
        <v>60</v>
      </c>
    </row>
    <row r="14" spans="1:13" s="8" customFormat="1" ht="15" customHeight="1" x14ac:dyDescent="0.25">
      <c r="A14" s="20"/>
      <c r="B14" s="20"/>
      <c r="C14" s="10" t="s">
        <v>34</v>
      </c>
      <c r="D14" s="5">
        <f t="shared" si="0"/>
        <v>6182</v>
      </c>
      <c r="E14" s="5">
        <v>17</v>
      </c>
      <c r="F14" s="6">
        <v>6165</v>
      </c>
      <c r="G14" s="5">
        <f t="shared" si="1"/>
        <v>57345</v>
      </c>
      <c r="H14" s="5">
        <v>60</v>
      </c>
      <c r="I14" s="6">
        <v>57285</v>
      </c>
      <c r="J14" s="7">
        <f t="shared" si="2"/>
        <v>-89.219635539279793</v>
      </c>
      <c r="K14" s="7">
        <f t="shared" si="2"/>
        <v>-71.666666666666671</v>
      </c>
      <c r="L14" s="7">
        <f t="shared" si="2"/>
        <v>-89.238020424194815</v>
      </c>
      <c r="M14" s="8" t="s">
        <v>60</v>
      </c>
    </row>
    <row r="15" spans="1:13" s="8" customFormat="1" ht="15" customHeight="1" x14ac:dyDescent="0.25">
      <c r="A15" s="20"/>
      <c r="B15" s="20"/>
      <c r="C15" s="10" t="s">
        <v>35</v>
      </c>
      <c r="D15" s="5">
        <f t="shared" si="0"/>
        <v>21978</v>
      </c>
      <c r="E15" s="5">
        <v>42</v>
      </c>
      <c r="F15" s="6">
        <v>21936</v>
      </c>
      <c r="G15" s="5">
        <f t="shared" si="1"/>
        <v>88112</v>
      </c>
      <c r="H15" s="5">
        <v>747</v>
      </c>
      <c r="I15" s="6">
        <v>87365</v>
      </c>
      <c r="J15" s="7">
        <f t="shared" si="2"/>
        <v>-75.056745959687674</v>
      </c>
      <c r="K15" s="7">
        <f t="shared" si="2"/>
        <v>-94.377510040160644</v>
      </c>
      <c r="L15" s="7">
        <f t="shared" si="2"/>
        <v>-74.891546958164028</v>
      </c>
      <c r="M15" s="8" t="s">
        <v>60</v>
      </c>
    </row>
    <row r="16" spans="1:13" s="8" customFormat="1" ht="15" customHeight="1" x14ac:dyDescent="0.25">
      <c r="A16" s="20"/>
      <c r="B16" s="20"/>
      <c r="C16" s="10" t="s">
        <v>36</v>
      </c>
      <c r="D16" s="5">
        <f t="shared" ref="D16:I16" si="3">D17-D10-D11-D12-D13-D14-D15</f>
        <v>625</v>
      </c>
      <c r="E16" s="5">
        <f t="shared" si="3"/>
        <v>28</v>
      </c>
      <c r="F16" s="5">
        <f t="shared" si="3"/>
        <v>597</v>
      </c>
      <c r="G16" s="5">
        <f t="shared" si="3"/>
        <v>4149</v>
      </c>
      <c r="H16" s="5">
        <f t="shared" si="3"/>
        <v>57</v>
      </c>
      <c r="I16" s="5">
        <f t="shared" si="3"/>
        <v>4092</v>
      </c>
      <c r="J16" s="7">
        <f t="shared" si="2"/>
        <v>-84.93612918775608</v>
      </c>
      <c r="K16" s="7">
        <f t="shared" si="2"/>
        <v>-50.877192982456144</v>
      </c>
      <c r="L16" s="7">
        <f t="shared" si="2"/>
        <v>-85.410557184750729</v>
      </c>
      <c r="M16" s="8" t="s">
        <v>60</v>
      </c>
    </row>
    <row r="17" spans="1:13" s="8" customFormat="1" ht="15" customHeight="1" x14ac:dyDescent="0.25">
      <c r="A17" s="20"/>
      <c r="B17" s="21"/>
      <c r="C17" s="10" t="s">
        <v>13</v>
      </c>
      <c r="D17" s="5">
        <f t="shared" si="0"/>
        <v>46747</v>
      </c>
      <c r="E17" s="5">
        <v>216</v>
      </c>
      <c r="F17" s="6">
        <v>46531</v>
      </c>
      <c r="G17" s="5">
        <f t="shared" si="1"/>
        <v>384374</v>
      </c>
      <c r="H17" s="5">
        <v>1567</v>
      </c>
      <c r="I17" s="6">
        <v>382807</v>
      </c>
      <c r="J17" s="7">
        <f t="shared" si="2"/>
        <v>-87.838147221196024</v>
      </c>
      <c r="K17" s="7">
        <f t="shared" si="2"/>
        <v>-86.215698787492016</v>
      </c>
      <c r="L17" s="7">
        <f t="shared" si="2"/>
        <v>-87.844788627167219</v>
      </c>
      <c r="M17" s="8" t="s">
        <v>60</v>
      </c>
    </row>
    <row r="18" spans="1:13" s="8" customFormat="1" ht="15" customHeight="1" x14ac:dyDescent="0.25">
      <c r="A18" s="20"/>
      <c r="B18" s="18" t="s">
        <v>14</v>
      </c>
      <c r="C18" s="17"/>
      <c r="D18" s="5">
        <f t="shared" ref="D18:I18" si="4">D19-D4-D5-D6-D7-D8-D9-D17</f>
        <v>371</v>
      </c>
      <c r="E18" s="5">
        <f t="shared" si="4"/>
        <v>1</v>
      </c>
      <c r="F18" s="5">
        <f t="shared" si="4"/>
        <v>370</v>
      </c>
      <c r="G18" s="5">
        <f t="shared" si="4"/>
        <v>1714</v>
      </c>
      <c r="H18" s="5">
        <f t="shared" si="4"/>
        <v>5</v>
      </c>
      <c r="I18" s="5">
        <f t="shared" si="4"/>
        <v>1709</v>
      </c>
      <c r="J18" s="7">
        <f t="shared" si="2"/>
        <v>-78.354725787631281</v>
      </c>
      <c r="K18" s="7">
        <f t="shared" si="2"/>
        <v>-80</v>
      </c>
      <c r="L18" s="7">
        <f t="shared" si="2"/>
        <v>-78.349912229373913</v>
      </c>
      <c r="M18" s="8" t="s">
        <v>60</v>
      </c>
    </row>
    <row r="19" spans="1:13" s="8" customFormat="1" ht="15" customHeight="1" x14ac:dyDescent="0.25">
      <c r="A19" s="21"/>
      <c r="B19" s="18" t="s">
        <v>15</v>
      </c>
      <c r="C19" s="17"/>
      <c r="D19" s="5">
        <f t="shared" si="0"/>
        <v>69220</v>
      </c>
      <c r="E19" s="5">
        <v>12298</v>
      </c>
      <c r="F19" s="6">
        <v>56922</v>
      </c>
      <c r="G19" s="5">
        <f t="shared" si="1"/>
        <v>1112315</v>
      </c>
      <c r="H19" s="5">
        <v>263745</v>
      </c>
      <c r="I19" s="6">
        <v>848570</v>
      </c>
      <c r="J19" s="7">
        <f t="shared" si="2"/>
        <v>-93.776942682603405</v>
      </c>
      <c r="K19" s="7">
        <f t="shared" si="2"/>
        <v>-95.33716278981592</v>
      </c>
      <c r="L19" s="7">
        <f t="shared" si="2"/>
        <v>-93.292008909105903</v>
      </c>
      <c r="M19" s="8" t="s">
        <v>60</v>
      </c>
    </row>
    <row r="20" spans="1:13" s="8" customFormat="1" ht="15" customHeight="1" x14ac:dyDescent="0.25">
      <c r="A20" s="19" t="s">
        <v>16</v>
      </c>
      <c r="B20" s="18" t="s">
        <v>37</v>
      </c>
      <c r="C20" s="17"/>
      <c r="D20" s="5">
        <f t="shared" si="0"/>
        <v>724</v>
      </c>
      <c r="E20" s="5">
        <v>71</v>
      </c>
      <c r="F20" s="6">
        <v>653</v>
      </c>
      <c r="G20" s="5">
        <f t="shared" si="1"/>
        <v>18211</v>
      </c>
      <c r="H20" s="5">
        <v>131</v>
      </c>
      <c r="I20" s="6">
        <v>18080</v>
      </c>
      <c r="J20" s="7">
        <f t="shared" si="2"/>
        <v>-96.024380868705734</v>
      </c>
      <c r="K20" s="7">
        <f t="shared" si="2"/>
        <v>-45.801526717557252</v>
      </c>
      <c r="L20" s="7">
        <f t="shared" si="2"/>
        <v>-96.388274336283189</v>
      </c>
      <c r="M20" s="8" t="s">
        <v>60</v>
      </c>
    </row>
    <row r="21" spans="1:13" s="8" customFormat="1" ht="15" customHeight="1" x14ac:dyDescent="0.25">
      <c r="A21" s="20"/>
      <c r="B21" s="18" t="s">
        <v>38</v>
      </c>
      <c r="C21" s="17"/>
      <c r="D21" s="5">
        <f t="shared" si="0"/>
        <v>7802</v>
      </c>
      <c r="E21" s="5">
        <v>1537</v>
      </c>
      <c r="F21" s="6">
        <v>6265</v>
      </c>
      <c r="G21" s="5">
        <f t="shared" si="1"/>
        <v>77685</v>
      </c>
      <c r="H21" s="5">
        <v>1372</v>
      </c>
      <c r="I21" s="6">
        <v>76313</v>
      </c>
      <c r="J21" s="7">
        <f t="shared" si="2"/>
        <v>-89.956877132007463</v>
      </c>
      <c r="K21" s="7">
        <f t="shared" si="2"/>
        <v>12.0262390670554</v>
      </c>
      <c r="L21" s="7">
        <f t="shared" si="2"/>
        <v>-91.790389579757047</v>
      </c>
      <c r="M21" s="8" t="s">
        <v>60</v>
      </c>
    </row>
    <row r="22" spans="1:13" s="8" customFormat="1" ht="15" customHeight="1" x14ac:dyDescent="0.25">
      <c r="A22" s="20"/>
      <c r="B22" s="18" t="s">
        <v>39</v>
      </c>
      <c r="C22" s="17"/>
      <c r="D22" s="5">
        <f t="shared" si="0"/>
        <v>116</v>
      </c>
      <c r="E22" s="5">
        <v>5</v>
      </c>
      <c r="F22" s="6">
        <v>111</v>
      </c>
      <c r="G22" s="5">
        <f t="shared" si="1"/>
        <v>523</v>
      </c>
      <c r="H22" s="5">
        <v>3</v>
      </c>
      <c r="I22" s="6">
        <v>520</v>
      </c>
      <c r="J22" s="7">
        <f t="shared" si="2"/>
        <v>-77.820267686424472</v>
      </c>
      <c r="K22" s="7">
        <f t="shared" si="2"/>
        <v>66.666666666666671</v>
      </c>
      <c r="L22" s="7">
        <f t="shared" si="2"/>
        <v>-78.653846153846146</v>
      </c>
      <c r="M22" s="8" t="s">
        <v>60</v>
      </c>
    </row>
    <row r="23" spans="1:13" s="8" customFormat="1" ht="15" customHeight="1" x14ac:dyDescent="0.25">
      <c r="A23" s="20"/>
      <c r="B23" s="18" t="s">
        <v>40</v>
      </c>
      <c r="C23" s="17"/>
      <c r="D23" s="5">
        <f t="shared" si="0"/>
        <v>119</v>
      </c>
      <c r="E23" s="5">
        <v>29</v>
      </c>
      <c r="F23" s="6">
        <v>90</v>
      </c>
      <c r="G23" s="5">
        <f t="shared" si="1"/>
        <v>718</v>
      </c>
      <c r="H23" s="5">
        <v>55</v>
      </c>
      <c r="I23" s="6">
        <v>663</v>
      </c>
      <c r="J23" s="7">
        <f t="shared" si="2"/>
        <v>-83.426183844011149</v>
      </c>
      <c r="K23" s="7">
        <f t="shared" si="2"/>
        <v>-47.27272727272728</v>
      </c>
      <c r="L23" s="7">
        <f t="shared" si="2"/>
        <v>-86.425339366515843</v>
      </c>
      <c r="M23" s="8" t="s">
        <v>60</v>
      </c>
    </row>
    <row r="24" spans="1:13" s="8" customFormat="1" ht="15" customHeight="1" x14ac:dyDescent="0.25">
      <c r="A24" s="20"/>
      <c r="B24" s="18" t="s">
        <v>41</v>
      </c>
      <c r="C24" s="17"/>
      <c r="D24" s="5">
        <f t="shared" si="0"/>
        <v>34</v>
      </c>
      <c r="E24" s="5">
        <v>17</v>
      </c>
      <c r="F24" s="6">
        <v>17</v>
      </c>
      <c r="G24" s="5">
        <f t="shared" si="1"/>
        <v>252</v>
      </c>
      <c r="H24" s="5">
        <v>47</v>
      </c>
      <c r="I24" s="6">
        <v>205</v>
      </c>
      <c r="J24" s="7">
        <f t="shared" si="2"/>
        <v>-86.507936507936506</v>
      </c>
      <c r="K24" s="7">
        <f t="shared" si="2"/>
        <v>-63.829787234042556</v>
      </c>
      <c r="L24" s="7">
        <f t="shared" si="2"/>
        <v>-91.707317073170742</v>
      </c>
      <c r="M24" s="8" t="s">
        <v>60</v>
      </c>
    </row>
    <row r="25" spans="1:13" s="8" customFormat="1" ht="15" customHeight="1" x14ac:dyDescent="0.25">
      <c r="A25" s="20"/>
      <c r="B25" s="18" t="s">
        <v>17</v>
      </c>
      <c r="C25" s="17"/>
      <c r="D25" s="5">
        <f t="shared" ref="D25:I25" si="5">D26-D20-D21-D22-D23-D24</f>
        <v>489</v>
      </c>
      <c r="E25" s="5">
        <f t="shared" si="5"/>
        <v>20</v>
      </c>
      <c r="F25" s="5">
        <f t="shared" si="5"/>
        <v>469</v>
      </c>
      <c r="G25" s="5">
        <f t="shared" si="5"/>
        <v>2245</v>
      </c>
      <c r="H25" s="5">
        <f t="shared" si="5"/>
        <v>44</v>
      </c>
      <c r="I25" s="5">
        <f t="shared" si="5"/>
        <v>2201</v>
      </c>
      <c r="J25" s="7">
        <f t="shared" si="2"/>
        <v>-78.218262806236083</v>
      </c>
      <c r="K25" s="7">
        <f t="shared" si="2"/>
        <v>-54.54545454545454</v>
      </c>
      <c r="L25" s="7">
        <f t="shared" si="2"/>
        <v>-78.69150386188096</v>
      </c>
      <c r="M25" s="8" t="s">
        <v>60</v>
      </c>
    </row>
    <row r="26" spans="1:13" s="8" customFormat="1" ht="15" customHeight="1" x14ac:dyDescent="0.25">
      <c r="A26" s="21"/>
      <c r="B26" s="18" t="s">
        <v>18</v>
      </c>
      <c r="C26" s="17"/>
      <c r="D26" s="5">
        <f t="shared" si="0"/>
        <v>9284</v>
      </c>
      <c r="E26" s="5">
        <v>1679</v>
      </c>
      <c r="F26" s="6">
        <v>7605</v>
      </c>
      <c r="G26" s="5">
        <f t="shared" si="1"/>
        <v>99634</v>
      </c>
      <c r="H26" s="5">
        <v>1652</v>
      </c>
      <c r="I26" s="6">
        <v>97982</v>
      </c>
      <c r="J26" s="7">
        <f t="shared" si="2"/>
        <v>-90.681895738402545</v>
      </c>
      <c r="K26" s="7">
        <f t="shared" si="2"/>
        <v>1.6343825665859457</v>
      </c>
      <c r="L26" s="7">
        <f t="shared" si="2"/>
        <v>-92.238370312914626</v>
      </c>
      <c r="M26" s="8" t="s">
        <v>60</v>
      </c>
    </row>
    <row r="27" spans="1:13" s="8" customFormat="1" ht="15" customHeight="1" x14ac:dyDescent="0.25">
      <c r="A27" s="19" t="s">
        <v>19</v>
      </c>
      <c r="B27" s="18" t="s">
        <v>42</v>
      </c>
      <c r="C27" s="17"/>
      <c r="D27" s="5">
        <f t="shared" si="0"/>
        <v>516</v>
      </c>
      <c r="E27" s="5">
        <v>9</v>
      </c>
      <c r="F27" s="6">
        <v>507</v>
      </c>
      <c r="G27" s="5">
        <f t="shared" si="1"/>
        <v>1361</v>
      </c>
      <c r="H27" s="5">
        <v>5</v>
      </c>
      <c r="I27" s="6">
        <v>1356</v>
      </c>
      <c r="J27" s="7">
        <f t="shared" si="2"/>
        <v>-62.086700955180007</v>
      </c>
      <c r="K27" s="7">
        <f t="shared" si="2"/>
        <v>80</v>
      </c>
      <c r="L27" s="7">
        <f t="shared" si="2"/>
        <v>-62.610619469026553</v>
      </c>
      <c r="M27" s="8" t="s">
        <v>60</v>
      </c>
    </row>
    <row r="28" spans="1:13" s="8" customFormat="1" ht="15" customHeight="1" x14ac:dyDescent="0.25">
      <c r="A28" s="20"/>
      <c r="B28" s="18" t="s">
        <v>43</v>
      </c>
      <c r="C28" s="17"/>
      <c r="D28" s="5">
        <f t="shared" si="0"/>
        <v>1001</v>
      </c>
      <c r="E28" s="5">
        <v>51</v>
      </c>
      <c r="F28" s="6">
        <v>950</v>
      </c>
      <c r="G28" s="5">
        <f t="shared" si="1"/>
        <v>8380</v>
      </c>
      <c r="H28" s="5">
        <v>37</v>
      </c>
      <c r="I28" s="6">
        <v>8343</v>
      </c>
      <c r="J28" s="7">
        <f t="shared" si="2"/>
        <v>-88.054892601431973</v>
      </c>
      <c r="K28" s="7">
        <f t="shared" si="2"/>
        <v>37.837837837837832</v>
      </c>
      <c r="L28" s="7">
        <f t="shared" si="2"/>
        <v>-88.613208677933599</v>
      </c>
      <c r="M28" s="8" t="s">
        <v>60</v>
      </c>
    </row>
    <row r="29" spans="1:13" s="8" customFormat="1" ht="15" customHeight="1" x14ac:dyDescent="0.25">
      <c r="A29" s="20"/>
      <c r="B29" s="18" t="s">
        <v>44</v>
      </c>
      <c r="C29" s="17"/>
      <c r="D29" s="5">
        <f t="shared" si="0"/>
        <v>1247</v>
      </c>
      <c r="E29" s="5">
        <v>43</v>
      </c>
      <c r="F29" s="6">
        <v>1204</v>
      </c>
      <c r="G29" s="5">
        <f t="shared" si="1"/>
        <v>8667</v>
      </c>
      <c r="H29" s="5">
        <v>40</v>
      </c>
      <c r="I29" s="6">
        <v>8627</v>
      </c>
      <c r="J29" s="7">
        <f t="shared" si="2"/>
        <v>-85.612091842621439</v>
      </c>
      <c r="K29" s="7">
        <f t="shared" si="2"/>
        <v>7.4999999999999956</v>
      </c>
      <c r="L29" s="7">
        <f t="shared" si="2"/>
        <v>-86.04381592674163</v>
      </c>
      <c r="M29" s="8" t="s">
        <v>60</v>
      </c>
    </row>
    <row r="30" spans="1:13" s="8" customFormat="1" ht="15" customHeight="1" x14ac:dyDescent="0.25">
      <c r="A30" s="20"/>
      <c r="B30" s="18" t="s">
        <v>45</v>
      </c>
      <c r="C30" s="17"/>
      <c r="D30" s="5">
        <f t="shared" si="0"/>
        <v>336</v>
      </c>
      <c r="E30" s="5">
        <v>5</v>
      </c>
      <c r="F30" s="6">
        <v>331</v>
      </c>
      <c r="G30" s="5">
        <f t="shared" si="1"/>
        <v>2079</v>
      </c>
      <c r="H30" s="5">
        <v>9</v>
      </c>
      <c r="I30" s="6">
        <v>2070</v>
      </c>
      <c r="J30" s="7">
        <f t="shared" si="2"/>
        <v>-83.838383838383834</v>
      </c>
      <c r="K30" s="7">
        <f t="shared" si="2"/>
        <v>-44.444444444444443</v>
      </c>
      <c r="L30" s="7">
        <f t="shared" si="2"/>
        <v>-84.009661835748801</v>
      </c>
      <c r="M30" s="8" t="s">
        <v>60</v>
      </c>
    </row>
    <row r="31" spans="1:13" s="8" customFormat="1" ht="15" customHeight="1" x14ac:dyDescent="0.25">
      <c r="A31" s="20"/>
      <c r="B31" s="18" t="s">
        <v>46</v>
      </c>
      <c r="C31" s="17"/>
      <c r="D31" s="5">
        <f t="shared" si="0"/>
        <v>1325</v>
      </c>
      <c r="E31" s="5">
        <v>14</v>
      </c>
      <c r="F31" s="6">
        <v>1311</v>
      </c>
      <c r="G31" s="5">
        <f t="shared" si="1"/>
        <v>4681</v>
      </c>
      <c r="H31" s="5">
        <v>6</v>
      </c>
      <c r="I31" s="6">
        <v>4675</v>
      </c>
      <c r="J31" s="7">
        <f t="shared" si="2"/>
        <v>-71.694082461012613</v>
      </c>
      <c r="K31" s="7">
        <f t="shared" si="2"/>
        <v>133.33333333333334</v>
      </c>
      <c r="L31" s="7">
        <f t="shared" si="2"/>
        <v>-71.957219251336895</v>
      </c>
      <c r="M31" s="8" t="s">
        <v>60</v>
      </c>
    </row>
    <row r="32" spans="1:13" s="8" customFormat="1" ht="15" customHeight="1" x14ac:dyDescent="0.25">
      <c r="A32" s="20"/>
      <c r="B32" s="18" t="s">
        <v>47</v>
      </c>
      <c r="C32" s="17"/>
      <c r="D32" s="5">
        <f t="shared" si="0"/>
        <v>132</v>
      </c>
      <c r="E32" s="5">
        <v>18</v>
      </c>
      <c r="F32" s="6">
        <v>114</v>
      </c>
      <c r="G32" s="5">
        <f t="shared" si="1"/>
        <v>1400</v>
      </c>
      <c r="H32" s="5">
        <v>17</v>
      </c>
      <c r="I32" s="6">
        <v>1383</v>
      </c>
      <c r="J32" s="7">
        <f t="shared" si="2"/>
        <v>-90.571428571428569</v>
      </c>
      <c r="K32" s="7">
        <f t="shared" si="2"/>
        <v>5.8823529411764719</v>
      </c>
      <c r="L32" s="7">
        <f t="shared" si="2"/>
        <v>-91.757049891540134</v>
      </c>
      <c r="M32" s="8" t="s">
        <v>60</v>
      </c>
    </row>
    <row r="33" spans="1:13" s="8" customFormat="1" ht="15" customHeight="1" x14ac:dyDescent="0.25">
      <c r="A33" s="20"/>
      <c r="B33" s="18" t="s">
        <v>48</v>
      </c>
      <c r="C33" s="17"/>
      <c r="D33" s="5">
        <f t="shared" si="0"/>
        <v>250</v>
      </c>
      <c r="E33" s="5">
        <v>7</v>
      </c>
      <c r="F33" s="6">
        <v>243</v>
      </c>
      <c r="G33" s="5">
        <f t="shared" si="1"/>
        <v>1879</v>
      </c>
      <c r="H33" s="5">
        <v>10</v>
      </c>
      <c r="I33" s="6">
        <v>1869</v>
      </c>
      <c r="J33" s="7">
        <f t="shared" si="2"/>
        <v>-86.695050558807878</v>
      </c>
      <c r="K33" s="7">
        <f t="shared" si="2"/>
        <v>-30.000000000000004</v>
      </c>
      <c r="L33" s="7">
        <f t="shared" si="2"/>
        <v>-86.998394863563405</v>
      </c>
      <c r="M33" s="8" t="s">
        <v>60</v>
      </c>
    </row>
    <row r="34" spans="1:13" s="8" customFormat="1" ht="15" customHeight="1" x14ac:dyDescent="0.25">
      <c r="A34" s="20"/>
      <c r="B34" s="18" t="s">
        <v>49</v>
      </c>
      <c r="C34" s="17"/>
      <c r="D34" s="5">
        <f t="shared" si="0"/>
        <v>1808</v>
      </c>
      <c r="E34" s="5">
        <v>50</v>
      </c>
      <c r="F34" s="6">
        <v>1758</v>
      </c>
      <c r="G34" s="5">
        <f t="shared" si="1"/>
        <v>10678</v>
      </c>
      <c r="H34" s="5">
        <v>59</v>
      </c>
      <c r="I34" s="6">
        <v>10619</v>
      </c>
      <c r="J34" s="7">
        <f t="shared" si="2"/>
        <v>-83.067990260348381</v>
      </c>
      <c r="K34" s="7">
        <f t="shared" si="2"/>
        <v>-15.254237288135597</v>
      </c>
      <c r="L34" s="7">
        <f t="shared" si="2"/>
        <v>-83.444768810622477</v>
      </c>
      <c r="M34" s="8" t="s">
        <v>60</v>
      </c>
    </row>
    <row r="35" spans="1:13" s="8" customFormat="1" ht="15" customHeight="1" x14ac:dyDescent="0.25">
      <c r="A35" s="20"/>
      <c r="B35" s="18" t="s">
        <v>50</v>
      </c>
      <c r="C35" s="17"/>
      <c r="D35" s="5">
        <f t="shared" si="0"/>
        <v>160</v>
      </c>
      <c r="E35" s="5">
        <v>4</v>
      </c>
      <c r="F35" s="6">
        <v>156</v>
      </c>
      <c r="G35" s="5">
        <f t="shared" si="1"/>
        <v>1501</v>
      </c>
      <c r="H35" s="5">
        <v>2</v>
      </c>
      <c r="I35" s="6">
        <v>1499</v>
      </c>
      <c r="J35" s="7">
        <f t="shared" si="2"/>
        <v>-89.340439706862099</v>
      </c>
      <c r="K35" s="7">
        <f t="shared" si="2"/>
        <v>100</v>
      </c>
      <c r="L35" s="7">
        <f t="shared" si="2"/>
        <v>-89.593062041360909</v>
      </c>
      <c r="M35" s="8" t="s">
        <v>60</v>
      </c>
    </row>
    <row r="36" spans="1:13" s="8" customFormat="1" ht="15" customHeight="1" x14ac:dyDescent="0.25">
      <c r="A36" s="20"/>
      <c r="B36" s="18" t="s">
        <v>51</v>
      </c>
      <c r="C36" s="17"/>
      <c r="D36" s="5">
        <f t="shared" si="0"/>
        <v>43</v>
      </c>
      <c r="E36" s="5">
        <v>1</v>
      </c>
      <c r="F36" s="6">
        <v>42</v>
      </c>
      <c r="G36" s="5">
        <f t="shared" si="1"/>
        <v>254</v>
      </c>
      <c r="H36" s="5">
        <v>0</v>
      </c>
      <c r="I36" s="6">
        <v>254</v>
      </c>
      <c r="J36" s="7">
        <f t="shared" si="2"/>
        <v>-83.070866141732282</v>
      </c>
      <c r="K36" s="7" t="str">
        <f t="shared" si="2"/>
        <v>-</v>
      </c>
      <c r="L36" s="7">
        <f t="shared" si="2"/>
        <v>-83.464566929133852</v>
      </c>
      <c r="M36" s="8" t="s">
        <v>60</v>
      </c>
    </row>
    <row r="37" spans="1:13" s="8" customFormat="1" ht="15" customHeight="1" x14ac:dyDescent="0.25">
      <c r="A37" s="20"/>
      <c r="B37" s="18" t="s">
        <v>52</v>
      </c>
      <c r="C37" s="17"/>
      <c r="D37" s="5">
        <f t="shared" si="0"/>
        <v>163</v>
      </c>
      <c r="E37" s="5">
        <v>5</v>
      </c>
      <c r="F37" s="6">
        <v>158</v>
      </c>
      <c r="G37" s="5">
        <f t="shared" si="1"/>
        <v>1407</v>
      </c>
      <c r="H37" s="5">
        <v>9</v>
      </c>
      <c r="I37" s="6">
        <v>1398</v>
      </c>
      <c r="J37" s="7">
        <f t="shared" si="2"/>
        <v>-88.415067519545133</v>
      </c>
      <c r="K37" s="7">
        <f t="shared" si="2"/>
        <v>-44.444444444444443</v>
      </c>
      <c r="L37" s="7">
        <f t="shared" si="2"/>
        <v>-88.698140200286119</v>
      </c>
      <c r="M37" s="8" t="s">
        <v>60</v>
      </c>
    </row>
    <row r="38" spans="1:13" s="8" customFormat="1" ht="15" customHeight="1" x14ac:dyDescent="0.25">
      <c r="A38" s="20"/>
      <c r="B38" s="18" t="s">
        <v>53</v>
      </c>
      <c r="C38" s="17"/>
      <c r="D38" s="5">
        <f t="shared" si="0"/>
        <v>499</v>
      </c>
      <c r="E38" s="5">
        <v>7</v>
      </c>
      <c r="F38" s="6">
        <v>492</v>
      </c>
      <c r="G38" s="5">
        <f t="shared" si="1"/>
        <v>2570</v>
      </c>
      <c r="H38" s="5">
        <v>1</v>
      </c>
      <c r="I38" s="6">
        <v>2569</v>
      </c>
      <c r="J38" s="7">
        <f t="shared" si="2"/>
        <v>-80.583657587548643</v>
      </c>
      <c r="K38" s="7">
        <f t="shared" si="2"/>
        <v>600</v>
      </c>
      <c r="L38" s="7">
        <f t="shared" si="2"/>
        <v>-80.848579213701839</v>
      </c>
      <c r="M38" s="8" t="s">
        <v>60</v>
      </c>
    </row>
    <row r="39" spans="1:13" s="8" customFormat="1" ht="15" customHeight="1" x14ac:dyDescent="0.25">
      <c r="A39" s="20"/>
      <c r="B39" s="18" t="s">
        <v>20</v>
      </c>
      <c r="C39" s="17"/>
      <c r="D39" s="5">
        <f t="shared" ref="D39:I39" si="6">D40-D27-D28-D29-D30-D31-D32-D33-D34-D35-D36-D37-D38</f>
        <v>2879</v>
      </c>
      <c r="E39" s="5">
        <f t="shared" si="6"/>
        <v>9</v>
      </c>
      <c r="F39" s="5">
        <f t="shared" si="6"/>
        <v>2870</v>
      </c>
      <c r="G39" s="5">
        <f t="shared" si="6"/>
        <v>8858</v>
      </c>
      <c r="H39" s="5">
        <f t="shared" si="6"/>
        <v>9</v>
      </c>
      <c r="I39" s="5">
        <f t="shared" si="6"/>
        <v>8849</v>
      </c>
      <c r="J39" s="7">
        <f t="shared" si="2"/>
        <v>-67.498306615488829</v>
      </c>
      <c r="K39" s="7">
        <f t="shared" si="2"/>
        <v>0</v>
      </c>
      <c r="L39" s="7">
        <f t="shared" si="2"/>
        <v>-67.566956718273246</v>
      </c>
      <c r="M39" s="8" t="s">
        <v>60</v>
      </c>
    </row>
    <row r="40" spans="1:13" s="8" customFormat="1" ht="15" customHeight="1" x14ac:dyDescent="0.25">
      <c r="A40" s="21"/>
      <c r="B40" s="18" t="s">
        <v>21</v>
      </c>
      <c r="C40" s="17"/>
      <c r="D40" s="5">
        <f t="shared" si="0"/>
        <v>10359</v>
      </c>
      <c r="E40" s="5">
        <v>223</v>
      </c>
      <c r="F40" s="6">
        <v>10136</v>
      </c>
      <c r="G40" s="5">
        <f t="shared" si="1"/>
        <v>53715</v>
      </c>
      <c r="H40" s="5">
        <v>204</v>
      </c>
      <c r="I40" s="6">
        <v>53511</v>
      </c>
      <c r="J40" s="7">
        <f t="shared" si="2"/>
        <v>-80.714884110583625</v>
      </c>
      <c r="K40" s="7">
        <f t="shared" si="2"/>
        <v>9.3137254901960667</v>
      </c>
      <c r="L40" s="7">
        <f t="shared" si="2"/>
        <v>-81.058100203696441</v>
      </c>
      <c r="M40" s="8" t="s">
        <v>60</v>
      </c>
    </row>
    <row r="41" spans="1:13" s="8" customFormat="1" ht="15" customHeight="1" x14ac:dyDescent="0.25">
      <c r="A41" s="19" t="s">
        <v>22</v>
      </c>
      <c r="B41" s="18" t="s">
        <v>54</v>
      </c>
      <c r="C41" s="17"/>
      <c r="D41" s="5">
        <f t="shared" si="0"/>
        <v>334</v>
      </c>
      <c r="E41" s="5">
        <v>34</v>
      </c>
      <c r="F41" s="6">
        <v>300</v>
      </c>
      <c r="G41" s="5">
        <f t="shared" si="1"/>
        <v>18642</v>
      </c>
      <c r="H41" s="5">
        <v>93</v>
      </c>
      <c r="I41" s="6">
        <v>18549</v>
      </c>
      <c r="J41" s="7">
        <f t="shared" si="2"/>
        <v>-98.208346743911605</v>
      </c>
      <c r="K41" s="7">
        <f t="shared" si="2"/>
        <v>-63.44086021505376</v>
      </c>
      <c r="L41" s="7">
        <f t="shared" si="2"/>
        <v>-98.382662138120651</v>
      </c>
      <c r="M41" s="8" t="s">
        <v>60</v>
      </c>
    </row>
    <row r="42" spans="1:13" s="8" customFormat="1" ht="15" customHeight="1" x14ac:dyDescent="0.25">
      <c r="A42" s="20"/>
      <c r="B42" s="18" t="s">
        <v>55</v>
      </c>
      <c r="C42" s="17"/>
      <c r="D42" s="5">
        <f t="shared" si="0"/>
        <v>87</v>
      </c>
      <c r="E42" s="5">
        <v>7</v>
      </c>
      <c r="F42" s="6">
        <v>80</v>
      </c>
      <c r="G42" s="5">
        <f t="shared" si="1"/>
        <v>3022</v>
      </c>
      <c r="H42" s="5">
        <v>14</v>
      </c>
      <c r="I42" s="6">
        <v>3008</v>
      </c>
      <c r="J42" s="7">
        <f t="shared" si="2"/>
        <v>-97.1211118464593</v>
      </c>
      <c r="K42" s="7">
        <f t="shared" si="2"/>
        <v>-50</v>
      </c>
      <c r="L42" s="7">
        <f t="shared" si="2"/>
        <v>-97.340425531914903</v>
      </c>
      <c r="M42" s="8" t="s">
        <v>60</v>
      </c>
    </row>
    <row r="43" spans="1:13" s="8" customFormat="1" ht="15" customHeight="1" x14ac:dyDescent="0.25">
      <c r="A43" s="20"/>
      <c r="B43" s="18" t="s">
        <v>23</v>
      </c>
      <c r="C43" s="17"/>
      <c r="D43" s="5">
        <f t="shared" ref="D43:I43" si="7">D44-D41-D42</f>
        <v>400</v>
      </c>
      <c r="E43" s="5">
        <f t="shared" si="7"/>
        <v>1</v>
      </c>
      <c r="F43" s="5">
        <f t="shared" si="7"/>
        <v>399</v>
      </c>
      <c r="G43" s="5">
        <f t="shared" si="7"/>
        <v>401</v>
      </c>
      <c r="H43" s="5">
        <f t="shared" si="7"/>
        <v>14</v>
      </c>
      <c r="I43" s="5">
        <f t="shared" si="7"/>
        <v>387</v>
      </c>
      <c r="J43" s="7">
        <f t="shared" si="2"/>
        <v>-0.24937655860348684</v>
      </c>
      <c r="K43" s="7">
        <f t="shared" si="2"/>
        <v>-92.857142857142861</v>
      </c>
      <c r="L43" s="7">
        <f t="shared" si="2"/>
        <v>3.1007751937984551</v>
      </c>
      <c r="M43" s="8" t="s">
        <v>60</v>
      </c>
    </row>
    <row r="44" spans="1:13" s="8" customFormat="1" ht="15" customHeight="1" x14ac:dyDescent="0.25">
      <c r="A44" s="21"/>
      <c r="B44" s="18" t="s">
        <v>24</v>
      </c>
      <c r="C44" s="17"/>
      <c r="D44" s="5">
        <f t="shared" si="0"/>
        <v>821</v>
      </c>
      <c r="E44" s="5">
        <v>42</v>
      </c>
      <c r="F44" s="6">
        <v>779</v>
      </c>
      <c r="G44" s="5">
        <f t="shared" si="1"/>
        <v>22065</v>
      </c>
      <c r="H44" s="5">
        <v>121</v>
      </c>
      <c r="I44" s="6">
        <v>21944</v>
      </c>
      <c r="J44" s="7">
        <f t="shared" si="2"/>
        <v>-96.279175164287338</v>
      </c>
      <c r="K44" s="7">
        <f t="shared" si="2"/>
        <v>-65.289256198347118</v>
      </c>
      <c r="L44" s="7">
        <f t="shared" si="2"/>
        <v>-96.450054684651846</v>
      </c>
      <c r="M44" s="8" t="s">
        <v>60</v>
      </c>
    </row>
    <row r="45" spans="1:13" s="8" customFormat="1" ht="20.25" customHeight="1" x14ac:dyDescent="0.25">
      <c r="A45" s="19" t="s">
        <v>25</v>
      </c>
      <c r="B45" s="18" t="s">
        <v>56</v>
      </c>
      <c r="C45" s="17"/>
      <c r="D45" s="5">
        <f t="shared" si="0"/>
        <v>221</v>
      </c>
      <c r="E45" s="5">
        <v>9</v>
      </c>
      <c r="F45" s="6">
        <v>212</v>
      </c>
      <c r="G45" s="5">
        <f t="shared" si="1"/>
        <v>1083</v>
      </c>
      <c r="H45" s="5">
        <v>19</v>
      </c>
      <c r="I45" s="6">
        <v>1064</v>
      </c>
      <c r="J45" s="7">
        <f t="shared" si="2"/>
        <v>-79.593721144967674</v>
      </c>
      <c r="K45" s="7">
        <f t="shared" si="2"/>
        <v>-52.631578947368432</v>
      </c>
      <c r="L45" s="7">
        <f t="shared" si="2"/>
        <v>-80.075187969924812</v>
      </c>
      <c r="M45" s="8" t="s">
        <v>60</v>
      </c>
    </row>
    <row r="46" spans="1:13" s="8" customFormat="1" ht="17.25" customHeight="1" x14ac:dyDescent="0.25">
      <c r="A46" s="20"/>
      <c r="B46" s="18" t="s">
        <v>26</v>
      </c>
      <c r="C46" s="17"/>
      <c r="D46" s="5">
        <f t="shared" ref="D46:I46" si="8">D47-D45</f>
        <v>283</v>
      </c>
      <c r="E46" s="5">
        <f t="shared" si="8"/>
        <v>4</v>
      </c>
      <c r="F46" s="5">
        <f t="shared" si="8"/>
        <v>279</v>
      </c>
      <c r="G46" s="5">
        <f t="shared" si="8"/>
        <v>1004</v>
      </c>
      <c r="H46" s="5">
        <f t="shared" si="8"/>
        <v>8</v>
      </c>
      <c r="I46" s="5">
        <f t="shared" si="8"/>
        <v>996</v>
      </c>
      <c r="J46" s="7">
        <f t="shared" si="2"/>
        <v>-71.812749003984067</v>
      </c>
      <c r="K46" s="7">
        <f t="shared" si="2"/>
        <v>-50</v>
      </c>
      <c r="L46" s="7">
        <f t="shared" si="2"/>
        <v>-71.987951807228924</v>
      </c>
      <c r="M46" s="8" t="s">
        <v>60</v>
      </c>
    </row>
    <row r="47" spans="1:13" s="8" customFormat="1" ht="19.5" customHeight="1" x14ac:dyDescent="0.25">
      <c r="A47" s="21"/>
      <c r="B47" s="22" t="s">
        <v>27</v>
      </c>
      <c r="C47" s="23"/>
      <c r="D47" s="5">
        <f t="shared" si="0"/>
        <v>504</v>
      </c>
      <c r="E47" s="5">
        <v>13</v>
      </c>
      <c r="F47" s="6">
        <v>491</v>
      </c>
      <c r="G47" s="5">
        <f t="shared" si="1"/>
        <v>2087</v>
      </c>
      <c r="H47" s="5">
        <v>27</v>
      </c>
      <c r="I47" s="6">
        <v>2060</v>
      </c>
      <c r="J47" s="7">
        <f t="shared" si="2"/>
        <v>-75.850503114518446</v>
      </c>
      <c r="K47" s="7">
        <f t="shared" si="2"/>
        <v>-51.851851851851862</v>
      </c>
      <c r="L47" s="7">
        <f t="shared" si="2"/>
        <v>-76.165048543689323</v>
      </c>
      <c r="M47" s="8" t="s">
        <v>60</v>
      </c>
    </row>
    <row r="48" spans="1:13" s="8" customFormat="1" ht="15" customHeight="1" x14ac:dyDescent="0.25">
      <c r="A48" s="11"/>
      <c r="B48" s="24" t="s">
        <v>28</v>
      </c>
      <c r="C48" s="23"/>
      <c r="D48" s="5">
        <f t="shared" si="0"/>
        <v>467</v>
      </c>
      <c r="E48" s="5">
        <v>165</v>
      </c>
      <c r="F48" s="12">
        <v>302</v>
      </c>
      <c r="G48" s="5">
        <f t="shared" si="1"/>
        <v>2354</v>
      </c>
      <c r="H48" s="13">
        <v>243</v>
      </c>
      <c r="I48" s="12">
        <v>2111</v>
      </c>
      <c r="J48" s="14">
        <f t="shared" si="2"/>
        <v>-80.161427357689035</v>
      </c>
      <c r="K48" s="14">
        <f t="shared" si="2"/>
        <v>-32.098765432098766</v>
      </c>
      <c r="L48" s="14">
        <f t="shared" si="2"/>
        <v>-85.693983893889154</v>
      </c>
      <c r="M48" s="8" t="s">
        <v>60</v>
      </c>
    </row>
    <row r="49" spans="1:13" s="8" customFormat="1" ht="15" customHeight="1" x14ac:dyDescent="0.25">
      <c r="A49" s="15"/>
      <c r="B49" s="16" t="s">
        <v>29</v>
      </c>
      <c r="C49" s="17"/>
      <c r="D49" s="5">
        <f>D19+D26+D40+D44+D47+D48</f>
        <v>90655</v>
      </c>
      <c r="E49" s="5">
        <f t="shared" ref="E49:I49" si="9">E19+E26+E40+E44+E47+E48</f>
        <v>14420</v>
      </c>
      <c r="F49" s="5">
        <f t="shared" si="9"/>
        <v>76235</v>
      </c>
      <c r="G49" s="5">
        <f t="shared" si="9"/>
        <v>1292170</v>
      </c>
      <c r="H49" s="5">
        <f t="shared" si="9"/>
        <v>265992</v>
      </c>
      <c r="I49" s="5">
        <f t="shared" si="9"/>
        <v>1026178</v>
      </c>
      <c r="J49" s="7">
        <f t="shared" si="2"/>
        <v>-92.984282253882995</v>
      </c>
      <c r="K49" s="7">
        <f t="shared" si="2"/>
        <v>-94.578784324340575</v>
      </c>
      <c r="L49" s="7">
        <f t="shared" si="2"/>
        <v>-92.570976965009962</v>
      </c>
      <c r="M49" s="8" t="s">
        <v>60</v>
      </c>
    </row>
    <row r="51" spans="1:13" ht="62.45" customHeight="1" x14ac:dyDescent="0.25">
      <c r="A51" s="29" t="s">
        <v>61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</sheetData>
  <mergeCells count="50">
    <mergeCell ref="A51:L51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2018-08-24T04:06:30Z</cp:lastPrinted>
  <dcterms:created xsi:type="dcterms:W3CDTF">2018-08-16T04:21:57Z</dcterms:created>
  <dcterms:modified xsi:type="dcterms:W3CDTF">2021-09-09T01:05:49Z</dcterms:modified>
</cp:coreProperties>
</file>