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Q17" i="2" s="1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38" i="2" l="1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<sst xmlns="http://schemas.openxmlformats.org/spreadsheetml/2006/main" count="117" uniqueCount="72">
  <si>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</si>
  <si>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</si>
  <si>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</si>
  <si>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</si>
  <si>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</si>
  <si>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</si>
  <si>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</si>
  <si>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</si>
  <si>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</si>
  <si>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</si>
  <si>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</si>
  <si>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</si>
  <si>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</si>
  <si>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</si>
  <si>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</si>
  <si>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</si>
  <si>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</si>
  <si>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</si>
  <si>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</si>
  <si>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</si>
  <si>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</si>
  <si>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</si>
  <si>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</si>
  <si>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</si>
  <si>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</si>
  <si>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</si>
  <si>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</si>
  <si>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</si>
  <si>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</si>
  <si>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</si>
  <si>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</si>
  <si>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</si>
  <si>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</si>
  <si>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</si>
  <si>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</si>
  <si>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</si>
  <si>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</si>
  <si>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</si>
  <si>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</si>
  <si>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</si>
  <si>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</si>
  <si>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</si>
  <si>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</si>
  <si>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</si>
  <si>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</si>
  <si>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</si>
  <si>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</si>
  <si>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</si>
  <si>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</si>
  <si>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</si>
  <si>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</si>
  <si>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</si>
  <si>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</si>
  <si>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</si>
  <si>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</si>
  <si>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</si>
  <si>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</si>
  <si>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</si>
  <si>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</si>
  <si>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</si>
  <si>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</si>
  <si>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</si>
  <si>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</si>
  <si>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</si>
  <si>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</si>
  <si>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</si>
  <si>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</si>
  <si>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</si>
  <si>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</si>
  <si>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</si>
  <si>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110年1至7月來臺旅客人次～按停留夜數分
Table 1-8  Visitor Arrivals  by Length of Stay,
January-July,2021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</si>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</sst>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1</v>
      </c>
      <c r="G3" s="4">
        <v>3</v>
      </c>
      <c r="H3" s="4">
        <v>0</v>
      </c>
      <c r="I3" s="4">
        <v>3</v>
      </c>
      <c r="J3" s="4">
        <v>132</v>
      </c>
      <c r="K3" s="4">
        <v>147</v>
      </c>
      <c r="L3" s="4">
        <v>95</v>
      </c>
      <c r="M3" s="4">
        <v>4620</v>
      </c>
      <c r="N3" s="11">
        <f>SUM(D3:M3)</f>
        <v>5001</v>
      </c>
      <c r="O3" s="4">
        <v>501568</v>
      </c>
      <c r="P3" s="4">
        <v>17089</v>
      </c>
      <c r="Q3" s="11">
        <f>SUM(D3:L3)</f>
        <v>381</v>
      </c>
      <c r="R3" s="6">
        <f t="shared" ref="R3:R48" si="0">IF(P3&lt;&gt;0,P3/SUM(D3:L3),0)</f>
        <v>44.85301837270341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166</v>
      </c>
      <c r="E4" s="5">
        <v>124</v>
      </c>
      <c r="F4" s="5">
        <v>49</v>
      </c>
      <c r="G4" s="5">
        <v>24</v>
      </c>
      <c r="H4" s="5">
        <v>14</v>
      </c>
      <c r="I4" s="5">
        <v>12</v>
      </c>
      <c r="J4" s="5">
        <v>117</v>
      </c>
      <c r="K4" s="5">
        <v>293</v>
      </c>
      <c r="L4" s="5">
        <v>283</v>
      </c>
      <c r="M4" s="5">
        <v>12013</v>
      </c>
      <c r="N4" s="11">
        <f t="shared" ref="N4:N14" si="1">SUM(D4:M4)</f>
        <v>13095</v>
      </c>
      <c r="O4" s="5">
        <v>1868157</v>
      </c>
      <c r="P4" s="5">
        <v>39413</v>
      </c>
      <c r="Q4" s="11">
        <f t="shared" ref="Q4:Q48" si="2">SUM(D4:L4)</f>
        <v>1082</v>
      </c>
      <c r="R4" s="6">
        <f t="shared" si="0"/>
        <v>36.426062846580407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2</v>
      </c>
      <c r="E5" s="5">
        <v>7</v>
      </c>
      <c r="F5" s="5">
        <v>0</v>
      </c>
      <c r="G5" s="5">
        <v>0</v>
      </c>
      <c r="H5" s="5">
        <v>0</v>
      </c>
      <c r="I5" s="5">
        <v>2</v>
      </c>
      <c r="J5" s="5">
        <v>588</v>
      </c>
      <c r="K5" s="5">
        <v>1303</v>
      </c>
      <c r="L5" s="5">
        <v>819</v>
      </c>
      <c r="M5" s="5">
        <v>4534</v>
      </c>
      <c r="N5" s="11">
        <f t="shared" si="1"/>
        <v>7255</v>
      </c>
      <c r="O5" s="5">
        <v>1698409</v>
      </c>
      <c r="P5" s="5">
        <v>135250</v>
      </c>
      <c r="Q5" s="11">
        <f t="shared" si="2"/>
        <v>2721</v>
      </c>
      <c r="R5" s="6">
        <f t="shared" si="0"/>
        <v>49.705990444689455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6</v>
      </c>
      <c r="E6" s="5">
        <v>4</v>
      </c>
      <c r="F6" s="5">
        <v>1</v>
      </c>
      <c r="G6" s="5">
        <v>0</v>
      </c>
      <c r="H6" s="5">
        <v>4</v>
      </c>
      <c r="I6" s="5">
        <v>1</v>
      </c>
      <c r="J6" s="5">
        <v>175</v>
      </c>
      <c r="K6" s="5">
        <v>355</v>
      </c>
      <c r="L6" s="5">
        <v>352</v>
      </c>
      <c r="M6" s="5">
        <v>1845</v>
      </c>
      <c r="N6" s="11">
        <f t="shared" si="1"/>
        <v>2743</v>
      </c>
      <c r="O6" s="5">
        <v>697484</v>
      </c>
      <c r="P6" s="5">
        <v>47070</v>
      </c>
      <c r="Q6" s="11">
        <f t="shared" si="2"/>
        <v>898</v>
      </c>
      <c r="R6" s="6">
        <f t="shared" si="0"/>
        <v>52.41648106904232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15</v>
      </c>
      <c r="E7" s="5">
        <v>28</v>
      </c>
      <c r="F7" s="5">
        <v>16</v>
      </c>
      <c r="G7" s="5">
        <v>3</v>
      </c>
      <c r="H7" s="5">
        <v>2</v>
      </c>
      <c r="I7" s="5">
        <v>33</v>
      </c>
      <c r="J7" s="5">
        <v>45</v>
      </c>
      <c r="K7" s="5">
        <v>83</v>
      </c>
      <c r="L7" s="5">
        <v>81</v>
      </c>
      <c r="M7" s="5">
        <v>829</v>
      </c>
      <c r="N7" s="11">
        <f t="shared" si="1"/>
        <v>1135</v>
      </c>
      <c r="O7" s="5">
        <v>373130</v>
      </c>
      <c r="P7" s="5">
        <v>11611</v>
      </c>
      <c r="Q7" s="11">
        <f t="shared" si="2"/>
        <v>306</v>
      </c>
      <c r="R7" s="6">
        <f t="shared" si="0"/>
        <v>37.944444444444443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1</v>
      </c>
      <c r="E8" s="5">
        <v>2</v>
      </c>
      <c r="F8" s="5">
        <v>0</v>
      </c>
      <c r="G8" s="5">
        <v>1</v>
      </c>
      <c r="H8" s="5">
        <v>0</v>
      </c>
      <c r="I8" s="5">
        <v>5</v>
      </c>
      <c r="J8" s="5">
        <v>53</v>
      </c>
      <c r="K8" s="5">
        <v>99</v>
      </c>
      <c r="L8" s="5">
        <v>52</v>
      </c>
      <c r="M8" s="5">
        <v>320</v>
      </c>
      <c r="N8" s="11">
        <f t="shared" si="1"/>
        <v>533</v>
      </c>
      <c r="O8" s="5">
        <v>134764</v>
      </c>
      <c r="P8" s="5">
        <v>9903</v>
      </c>
      <c r="Q8" s="11">
        <f t="shared" si="2"/>
        <v>213</v>
      </c>
      <c r="R8" s="6">
        <f t="shared" si="0"/>
        <v>46.492957746478872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144</v>
      </c>
      <c r="E9" s="5">
        <v>206</v>
      </c>
      <c r="F9" s="5">
        <v>194</v>
      </c>
      <c r="G9" s="5">
        <v>24</v>
      </c>
      <c r="H9" s="5">
        <v>31</v>
      </c>
      <c r="I9" s="5">
        <v>102</v>
      </c>
      <c r="J9" s="5">
        <v>452</v>
      </c>
      <c r="K9" s="5">
        <v>366</v>
      </c>
      <c r="L9" s="5">
        <v>141</v>
      </c>
      <c r="M9" s="5">
        <v>1935</v>
      </c>
      <c r="N9" s="11">
        <f t="shared" si="1"/>
        <v>3595</v>
      </c>
      <c r="O9" s="5">
        <v>806564</v>
      </c>
      <c r="P9" s="5">
        <v>39977</v>
      </c>
      <c r="Q9" s="11">
        <f t="shared" si="2"/>
        <v>1660</v>
      </c>
      <c r="R9" s="6">
        <f t="shared" si="0"/>
        <v>24.082530120481927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6</v>
      </c>
      <c r="E10" s="5">
        <v>5</v>
      </c>
      <c r="F10" s="5">
        <v>1</v>
      </c>
      <c r="G10" s="5">
        <v>1</v>
      </c>
      <c r="H10" s="5">
        <v>3</v>
      </c>
      <c r="I10" s="5">
        <v>17</v>
      </c>
      <c r="J10" s="5">
        <v>235</v>
      </c>
      <c r="K10" s="5">
        <v>408</v>
      </c>
      <c r="L10" s="5">
        <v>180</v>
      </c>
      <c r="M10" s="5">
        <v>788</v>
      </c>
      <c r="N10" s="11">
        <f t="shared" si="1"/>
        <v>1644</v>
      </c>
      <c r="O10" s="5">
        <v>292327</v>
      </c>
      <c r="P10" s="5">
        <v>37221</v>
      </c>
      <c r="Q10" s="11">
        <f t="shared" si="2"/>
        <v>856</v>
      </c>
      <c r="R10" s="6">
        <f t="shared" si="0"/>
        <v>43.482476635514018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271</v>
      </c>
      <c r="E11" s="5">
        <v>375</v>
      </c>
      <c r="F11" s="5">
        <v>212</v>
      </c>
      <c r="G11" s="5">
        <v>39</v>
      </c>
      <c r="H11" s="5">
        <v>114</v>
      </c>
      <c r="I11" s="5">
        <v>469</v>
      </c>
      <c r="J11" s="5">
        <v>3694</v>
      </c>
      <c r="K11" s="5">
        <v>2261</v>
      </c>
      <c r="L11" s="5">
        <v>500</v>
      </c>
      <c r="M11" s="5">
        <v>16711</v>
      </c>
      <c r="N11" s="11">
        <f t="shared" si="1"/>
        <v>24646</v>
      </c>
      <c r="O11" s="5">
        <v>19527846</v>
      </c>
      <c r="P11" s="5">
        <v>221095</v>
      </c>
      <c r="Q11" s="11">
        <f t="shared" si="2"/>
        <v>7935</v>
      </c>
      <c r="R11" s="6">
        <f t="shared" si="0"/>
        <v>27.863264020163832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345</v>
      </c>
      <c r="E12" s="5">
        <v>174</v>
      </c>
      <c r="F12" s="5">
        <v>93</v>
      </c>
      <c r="G12" s="5">
        <v>41</v>
      </c>
      <c r="H12" s="5">
        <v>53</v>
      </c>
      <c r="I12" s="5">
        <v>232</v>
      </c>
      <c r="J12" s="5">
        <v>2577</v>
      </c>
      <c r="K12" s="5">
        <v>1709</v>
      </c>
      <c r="L12" s="5">
        <v>222</v>
      </c>
      <c r="M12" s="5">
        <v>7031</v>
      </c>
      <c r="N12" s="11">
        <f t="shared" si="1"/>
        <v>12477</v>
      </c>
      <c r="O12" s="5">
        <v>5930027</v>
      </c>
      <c r="P12" s="5">
        <v>143701</v>
      </c>
      <c r="Q12" s="11">
        <f t="shared" si="2"/>
        <v>5446</v>
      </c>
      <c r="R12" s="6">
        <f t="shared" si="0"/>
        <v>26.386522218141756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6</v>
      </c>
      <c r="F13" s="5">
        <v>0</v>
      </c>
      <c r="G13" s="5">
        <v>0</v>
      </c>
      <c r="H13" s="5">
        <v>0</v>
      </c>
      <c r="I13" s="5">
        <v>1</v>
      </c>
      <c r="J13" s="5">
        <v>34</v>
      </c>
      <c r="K13" s="5">
        <v>130</v>
      </c>
      <c r="L13" s="5">
        <v>181</v>
      </c>
      <c r="M13" s="5">
        <v>5613</v>
      </c>
      <c r="N13" s="11">
        <f t="shared" si="1"/>
        <v>5965</v>
      </c>
      <c r="O13" s="5">
        <v>4401802</v>
      </c>
      <c r="P13" s="5">
        <v>21600</v>
      </c>
      <c r="Q13" s="11">
        <f t="shared" si="2"/>
        <v>352</v>
      </c>
      <c r="R13" s="6">
        <f t="shared" si="0"/>
        <v>61.363636363636367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6</v>
      </c>
      <c r="E14" s="5">
        <v>5</v>
      </c>
      <c r="F14" s="5">
        <v>2</v>
      </c>
      <c r="G14" s="5">
        <v>13</v>
      </c>
      <c r="H14" s="5">
        <v>0</v>
      </c>
      <c r="I14" s="5">
        <v>0</v>
      </c>
      <c r="J14" s="5">
        <v>63</v>
      </c>
      <c r="K14" s="5">
        <v>160</v>
      </c>
      <c r="L14" s="5">
        <v>73</v>
      </c>
      <c r="M14" s="5">
        <v>13772</v>
      </c>
      <c r="N14" s="11">
        <f t="shared" si="1"/>
        <v>14094</v>
      </c>
      <c r="O14" s="5">
        <v>11889750</v>
      </c>
      <c r="P14" s="5">
        <v>14147</v>
      </c>
      <c r="Q14" s="11">
        <f t="shared" si="2"/>
        <v>322</v>
      </c>
      <c r="R14" s="6">
        <f t="shared" si="0"/>
        <v>43.934782608695649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23</v>
      </c>
      <c r="E15" s="5">
        <f t="shared" ref="E15:M15" si="3">E16-E9-E10-E11-E12-E13-E14</f>
        <v>35</v>
      </c>
      <c r="F15" s="5">
        <f t="shared" si="3"/>
        <v>33</v>
      </c>
      <c r="G15" s="5">
        <f t="shared" si="3"/>
        <v>0</v>
      </c>
      <c r="H15" s="5">
        <f t="shared" si="3"/>
        <v>15</v>
      </c>
      <c r="I15" s="5">
        <f t="shared" si="3"/>
        <v>52</v>
      </c>
      <c r="J15" s="5">
        <f t="shared" si="3"/>
        <v>222</v>
      </c>
      <c r="K15" s="5">
        <f t="shared" si="3"/>
        <v>209</v>
      </c>
      <c r="L15" s="5">
        <f t="shared" si="3"/>
        <v>38</v>
      </c>
      <c r="M15" s="5">
        <f t="shared" si="3"/>
        <v>188</v>
      </c>
      <c r="N15" s="5">
        <f t="shared" ref="N15" si="4">N16-N9-N10-N11-N12-N13-N14</f>
        <v>815</v>
      </c>
      <c r="O15" s="5">
        <f>O16-O9-O10-O11-O12-O13-O14</f>
        <v>98489</v>
      </c>
      <c r="P15" s="5">
        <f>P16-P9-P10-P11-P12-P13-P14</f>
        <v>17133</v>
      </c>
      <c r="Q15" s="11">
        <f t="shared" si="2"/>
        <v>627</v>
      </c>
      <c r="R15" s="6">
        <f t="shared" si="0"/>
        <v>27.32535885167464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795</v>
      </c>
      <c r="E16" s="5">
        <v>806</v>
      </c>
      <c r="F16" s="5">
        <v>535</v>
      </c>
      <c r="G16" s="5">
        <v>118</v>
      </c>
      <c r="H16" s="5">
        <v>216</v>
      </c>
      <c r="I16" s="5">
        <v>873</v>
      </c>
      <c r="J16" s="5">
        <v>7277</v>
      </c>
      <c r="K16" s="5">
        <v>5243</v>
      </c>
      <c r="L16" s="5">
        <v>1335</v>
      </c>
      <c r="M16" s="5">
        <v>46038</v>
      </c>
      <c r="N16" s="11">
        <f t="shared" ref="N16:N48" si="5">SUM(D16:M16)</f>
        <v>63236</v>
      </c>
      <c r="O16" s="5">
        <v>42946805</v>
      </c>
      <c r="P16" s="5">
        <v>494874</v>
      </c>
      <c r="Q16" s="11">
        <f t="shared" si="2"/>
        <v>17198</v>
      </c>
      <c r="R16" s="6">
        <f t="shared" si="0"/>
        <v>28.775090126758926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11</v>
      </c>
      <c r="E17" s="5">
        <f t="shared" ref="E17:M17" si="6">E18-E16-E3-E4-E5-E6-E7-E8</f>
        <v>13</v>
      </c>
      <c r="F17" s="5">
        <f t="shared" si="6"/>
        <v>64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21</v>
      </c>
      <c r="K17" s="5">
        <f t="shared" si="6"/>
        <v>22</v>
      </c>
      <c r="L17" s="5">
        <f t="shared" si="6"/>
        <v>15</v>
      </c>
      <c r="M17" s="5">
        <f t="shared" si="6"/>
        <v>384</v>
      </c>
      <c r="N17" s="11">
        <f t="shared" si="5"/>
        <v>530</v>
      </c>
      <c r="O17" s="5">
        <f>O18-O16-O3-O4-O5-O6-O7-O8</f>
        <v>226310</v>
      </c>
      <c r="P17" s="5">
        <f>P18-P16-P3-P4-P5-P6-P7-P8</f>
        <v>2887</v>
      </c>
      <c r="Q17" s="11">
        <f t="shared" si="2"/>
        <v>146</v>
      </c>
      <c r="R17" s="6">
        <f t="shared" si="0"/>
        <v>19.773972602739725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996</v>
      </c>
      <c r="E18" s="5">
        <v>984</v>
      </c>
      <c r="F18" s="5">
        <v>666</v>
      </c>
      <c r="G18" s="5">
        <v>149</v>
      </c>
      <c r="H18" s="5">
        <v>236</v>
      </c>
      <c r="I18" s="5">
        <v>929</v>
      </c>
      <c r="J18" s="5">
        <v>8408</v>
      </c>
      <c r="K18" s="5">
        <v>7545</v>
      </c>
      <c r="L18" s="5">
        <v>3032</v>
      </c>
      <c r="M18" s="5">
        <v>70583</v>
      </c>
      <c r="N18" s="11">
        <f t="shared" si="5"/>
        <v>93528</v>
      </c>
      <c r="O18" s="5">
        <v>48446627</v>
      </c>
      <c r="P18" s="5">
        <v>758097</v>
      </c>
      <c r="Q18" s="11">
        <f t="shared" si="2"/>
        <v>22945</v>
      </c>
      <c r="R18" s="6">
        <f t="shared" si="0"/>
        <v>33.039747221616913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2</v>
      </c>
      <c r="E19" s="5">
        <v>0</v>
      </c>
      <c r="F19" s="5">
        <v>1</v>
      </c>
      <c r="G19" s="5">
        <v>0</v>
      </c>
      <c r="H19" s="5">
        <v>3</v>
      </c>
      <c r="I19" s="5">
        <v>2</v>
      </c>
      <c r="J19" s="5">
        <v>68</v>
      </c>
      <c r="K19" s="5">
        <v>122</v>
      </c>
      <c r="L19" s="5">
        <v>110</v>
      </c>
      <c r="M19" s="5">
        <v>598</v>
      </c>
      <c r="N19" s="11">
        <f t="shared" si="5"/>
        <v>906</v>
      </c>
      <c r="O19" s="5">
        <v>223390</v>
      </c>
      <c r="P19" s="5">
        <v>15435</v>
      </c>
      <c r="Q19" s="11">
        <f t="shared" si="2"/>
        <v>308</v>
      </c>
      <c r="R19" s="6">
        <f t="shared" si="0"/>
        <v>50.113636363636367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10</v>
      </c>
      <c r="E20" s="5">
        <v>30</v>
      </c>
      <c r="F20" s="5">
        <v>6</v>
      </c>
      <c r="G20" s="5">
        <v>7</v>
      </c>
      <c r="H20" s="5">
        <v>6</v>
      </c>
      <c r="I20" s="5">
        <v>18</v>
      </c>
      <c r="J20" s="5">
        <v>648</v>
      </c>
      <c r="K20" s="5">
        <v>1734</v>
      </c>
      <c r="L20" s="5">
        <v>1039</v>
      </c>
      <c r="M20" s="5">
        <v>6182</v>
      </c>
      <c r="N20" s="11">
        <f t="shared" si="5"/>
        <v>9680</v>
      </c>
      <c r="O20" s="5">
        <v>2394616</v>
      </c>
      <c r="P20" s="5">
        <v>171769</v>
      </c>
      <c r="Q20" s="11">
        <f t="shared" si="2"/>
        <v>3498</v>
      </c>
      <c r="R20" s="6">
        <f t="shared" si="0"/>
        <v>49.104917095483131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3</v>
      </c>
      <c r="E21" s="5">
        <v>7</v>
      </c>
      <c r="F21" s="5">
        <v>1</v>
      </c>
      <c r="G21" s="5">
        <v>0</v>
      </c>
      <c r="H21" s="5">
        <v>0</v>
      </c>
      <c r="I21" s="5">
        <v>0</v>
      </c>
      <c r="J21" s="5">
        <v>20</v>
      </c>
      <c r="K21" s="5">
        <v>15</v>
      </c>
      <c r="L21" s="5">
        <v>10</v>
      </c>
      <c r="M21" s="5">
        <v>67</v>
      </c>
      <c r="N21" s="11">
        <f t="shared" si="5"/>
        <v>123</v>
      </c>
      <c r="O21" s="5">
        <v>25510</v>
      </c>
      <c r="P21" s="5">
        <v>1989</v>
      </c>
      <c r="Q21" s="11">
        <f t="shared" si="2"/>
        <v>56</v>
      </c>
      <c r="R21" s="6">
        <f t="shared" si="0"/>
        <v>35.517857142857146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3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8</v>
      </c>
      <c r="K22" s="5">
        <v>11</v>
      </c>
      <c r="L22" s="5">
        <v>15</v>
      </c>
      <c r="M22" s="5">
        <v>96</v>
      </c>
      <c r="N22" s="11">
        <f t="shared" si="5"/>
        <v>135</v>
      </c>
      <c r="O22" s="5">
        <v>27444</v>
      </c>
      <c r="P22" s="5">
        <v>1751</v>
      </c>
      <c r="Q22" s="11">
        <f t="shared" si="2"/>
        <v>39</v>
      </c>
      <c r="R22" s="6">
        <f t="shared" si="0"/>
        <v>44.897435897435898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1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2</v>
      </c>
      <c r="K23" s="5">
        <v>2</v>
      </c>
      <c r="L23" s="5">
        <v>2</v>
      </c>
      <c r="M23" s="5">
        <v>11</v>
      </c>
      <c r="N23" s="11">
        <f t="shared" si="5"/>
        <v>20</v>
      </c>
      <c r="O23" s="5">
        <v>4681</v>
      </c>
      <c r="P23" s="5">
        <v>329</v>
      </c>
      <c r="Q23" s="11">
        <f t="shared" si="2"/>
        <v>9</v>
      </c>
      <c r="R23" s="6">
        <f t="shared" si="0"/>
        <v>36.555555555555557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3</v>
      </c>
      <c r="E24" s="5">
        <f t="shared" ref="E24:M24" si="7">E25-E19-E20-E21-E22-E23</f>
        <v>2</v>
      </c>
      <c r="F24" s="5">
        <f t="shared" si="7"/>
        <v>2</v>
      </c>
      <c r="G24" s="5">
        <f t="shared" si="7"/>
        <v>1</v>
      </c>
      <c r="H24" s="5">
        <f t="shared" si="7"/>
        <v>0</v>
      </c>
      <c r="I24" s="5">
        <f t="shared" si="7"/>
        <v>1</v>
      </c>
      <c r="J24" s="5">
        <f t="shared" si="7"/>
        <v>28</v>
      </c>
      <c r="K24" s="5">
        <f t="shared" si="7"/>
        <v>24</v>
      </c>
      <c r="L24" s="5">
        <f t="shared" si="7"/>
        <v>26</v>
      </c>
      <c r="M24" s="5">
        <f t="shared" si="7"/>
        <v>458</v>
      </c>
      <c r="N24" s="11">
        <f t="shared" si="5"/>
        <v>545</v>
      </c>
      <c r="O24" s="5">
        <f>O25-O19-O20-O21-O22-O23</f>
        <v>228034</v>
      </c>
      <c r="P24" s="5">
        <f>P25-P19-P20-P21-P22-P23</f>
        <v>3751</v>
      </c>
      <c r="Q24" s="11">
        <f t="shared" si="2"/>
        <v>87</v>
      </c>
      <c r="R24" s="6">
        <f t="shared" si="0"/>
        <v>43.114942528735632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22</v>
      </c>
      <c r="E25" s="5">
        <v>39</v>
      </c>
      <c r="F25" s="5">
        <v>10</v>
      </c>
      <c r="G25" s="5">
        <v>8</v>
      </c>
      <c r="H25" s="5">
        <v>10</v>
      </c>
      <c r="I25" s="5">
        <v>24</v>
      </c>
      <c r="J25" s="5">
        <v>774</v>
      </c>
      <c r="K25" s="5">
        <v>1908</v>
      </c>
      <c r="L25" s="5">
        <v>1202</v>
      </c>
      <c r="M25" s="5">
        <v>7412</v>
      </c>
      <c r="N25" s="11">
        <f t="shared" si="5"/>
        <v>11409</v>
      </c>
      <c r="O25" s="5">
        <v>2903675</v>
      </c>
      <c r="P25" s="5">
        <v>195024</v>
      </c>
      <c r="Q25" s="11">
        <f t="shared" si="2"/>
        <v>3997</v>
      </c>
      <c r="R25" s="6">
        <f t="shared" si="0"/>
        <v>48.792594445834375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34</v>
      </c>
      <c r="E26" s="5">
        <v>29</v>
      </c>
      <c r="F26" s="5">
        <v>0</v>
      </c>
      <c r="G26" s="5">
        <v>1</v>
      </c>
      <c r="H26" s="5">
        <v>1</v>
      </c>
      <c r="I26" s="5">
        <v>24</v>
      </c>
      <c r="J26" s="5">
        <v>76</v>
      </c>
      <c r="K26" s="5">
        <v>89</v>
      </c>
      <c r="L26" s="5">
        <v>75</v>
      </c>
      <c r="M26" s="5">
        <v>200</v>
      </c>
      <c r="N26" s="11">
        <f t="shared" si="5"/>
        <v>529</v>
      </c>
      <c r="O26" s="5">
        <v>65168</v>
      </c>
      <c r="P26" s="5">
        <v>11534</v>
      </c>
      <c r="Q26" s="11">
        <f t="shared" si="2"/>
        <v>329</v>
      </c>
      <c r="R26" s="6">
        <f t="shared" si="0"/>
        <v>35.057750759878417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9</v>
      </c>
      <c r="E27" s="5">
        <v>5</v>
      </c>
      <c r="F27" s="5">
        <v>0</v>
      </c>
      <c r="G27" s="5">
        <v>2</v>
      </c>
      <c r="H27" s="5">
        <v>0</v>
      </c>
      <c r="I27" s="5">
        <v>5</v>
      </c>
      <c r="J27" s="5">
        <v>89</v>
      </c>
      <c r="K27" s="5">
        <v>142</v>
      </c>
      <c r="L27" s="5">
        <v>102</v>
      </c>
      <c r="M27" s="5">
        <v>711</v>
      </c>
      <c r="N27" s="11">
        <f t="shared" si="5"/>
        <v>1065</v>
      </c>
      <c r="O27" s="5">
        <v>258068</v>
      </c>
      <c r="P27" s="5">
        <v>16135</v>
      </c>
      <c r="Q27" s="11">
        <f t="shared" si="2"/>
        <v>354</v>
      </c>
      <c r="R27" s="6">
        <f t="shared" si="0"/>
        <v>45.579096045197737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21</v>
      </c>
      <c r="E28" s="5">
        <v>7</v>
      </c>
      <c r="F28" s="5">
        <v>0</v>
      </c>
      <c r="G28" s="5">
        <v>0</v>
      </c>
      <c r="H28" s="5">
        <v>1</v>
      </c>
      <c r="I28" s="5">
        <v>9</v>
      </c>
      <c r="J28" s="5">
        <v>119</v>
      </c>
      <c r="K28" s="5">
        <v>371</v>
      </c>
      <c r="L28" s="5">
        <v>153</v>
      </c>
      <c r="M28" s="5">
        <v>666</v>
      </c>
      <c r="N28" s="11">
        <f t="shared" si="5"/>
        <v>1347</v>
      </c>
      <c r="O28" s="5">
        <v>233751</v>
      </c>
      <c r="P28" s="5">
        <v>31166</v>
      </c>
      <c r="Q28" s="11">
        <f t="shared" si="2"/>
        <v>681</v>
      </c>
      <c r="R28" s="6">
        <f t="shared" si="0"/>
        <v>45.76505139500734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3</v>
      </c>
      <c r="E29" s="5">
        <v>2</v>
      </c>
      <c r="F29" s="5">
        <v>0</v>
      </c>
      <c r="G29" s="5">
        <v>0</v>
      </c>
      <c r="H29" s="5">
        <v>8</v>
      </c>
      <c r="I29" s="5">
        <v>3</v>
      </c>
      <c r="J29" s="5">
        <v>33</v>
      </c>
      <c r="K29" s="5">
        <v>88</v>
      </c>
      <c r="L29" s="5">
        <v>37</v>
      </c>
      <c r="M29" s="5">
        <v>197</v>
      </c>
      <c r="N29" s="11">
        <f t="shared" si="5"/>
        <v>371</v>
      </c>
      <c r="O29" s="5">
        <v>72229</v>
      </c>
      <c r="P29" s="5">
        <v>7688</v>
      </c>
      <c r="Q29" s="11">
        <f t="shared" si="2"/>
        <v>174</v>
      </c>
      <c r="R29" s="6">
        <f t="shared" si="0"/>
        <v>44.183908045977013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132</v>
      </c>
      <c r="E30" s="5">
        <v>50</v>
      </c>
      <c r="F30" s="5">
        <v>1</v>
      </c>
      <c r="G30" s="5">
        <v>5</v>
      </c>
      <c r="H30" s="5">
        <v>5</v>
      </c>
      <c r="I30" s="5">
        <v>52</v>
      </c>
      <c r="J30" s="5">
        <v>267</v>
      </c>
      <c r="K30" s="5">
        <v>281</v>
      </c>
      <c r="L30" s="5">
        <v>108</v>
      </c>
      <c r="M30" s="5">
        <v>306</v>
      </c>
      <c r="N30" s="11">
        <f t="shared" si="5"/>
        <v>1207</v>
      </c>
      <c r="O30" s="5">
        <v>99572</v>
      </c>
      <c r="P30" s="5">
        <v>27042</v>
      </c>
      <c r="Q30" s="11">
        <f t="shared" si="2"/>
        <v>901</v>
      </c>
      <c r="R30" s="6">
        <f t="shared" si="0"/>
        <v>30.013318534961154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14</v>
      </c>
      <c r="K31" s="5">
        <v>40</v>
      </c>
      <c r="L31" s="5">
        <v>18</v>
      </c>
      <c r="M31" s="5">
        <v>88</v>
      </c>
      <c r="N31" s="11">
        <f t="shared" si="5"/>
        <v>160</v>
      </c>
      <c r="O31" s="5">
        <v>37935</v>
      </c>
      <c r="P31" s="5">
        <v>3447</v>
      </c>
      <c r="Q31" s="11">
        <f t="shared" si="2"/>
        <v>72</v>
      </c>
      <c r="R31" s="6">
        <f t="shared" si="0"/>
        <v>47.875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5</v>
      </c>
      <c r="J32" s="5">
        <v>14</v>
      </c>
      <c r="K32" s="5">
        <v>44</v>
      </c>
      <c r="L32" s="5">
        <v>38</v>
      </c>
      <c r="M32" s="5">
        <v>196</v>
      </c>
      <c r="N32" s="11">
        <f t="shared" si="5"/>
        <v>299</v>
      </c>
      <c r="O32" s="5">
        <v>74314</v>
      </c>
      <c r="P32" s="5">
        <v>5234</v>
      </c>
      <c r="Q32" s="11">
        <f t="shared" si="2"/>
        <v>103</v>
      </c>
      <c r="R32" s="6">
        <f t="shared" si="0"/>
        <v>50.815533980582522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107</v>
      </c>
      <c r="E33" s="5">
        <v>49</v>
      </c>
      <c r="F33" s="5">
        <v>6</v>
      </c>
      <c r="G33" s="5">
        <v>2</v>
      </c>
      <c r="H33" s="5">
        <v>3</v>
      </c>
      <c r="I33" s="5">
        <v>120</v>
      </c>
      <c r="J33" s="5">
        <v>221</v>
      </c>
      <c r="K33" s="5">
        <v>335</v>
      </c>
      <c r="L33" s="5">
        <v>189</v>
      </c>
      <c r="M33" s="5">
        <v>688</v>
      </c>
      <c r="N33" s="11">
        <f t="shared" si="5"/>
        <v>1720</v>
      </c>
      <c r="O33" s="5">
        <v>248289</v>
      </c>
      <c r="P33" s="5">
        <v>36252</v>
      </c>
      <c r="Q33" s="11">
        <f t="shared" si="2"/>
        <v>1032</v>
      </c>
      <c r="R33" s="6">
        <f t="shared" si="0"/>
        <v>35.127906976744185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14</v>
      </c>
      <c r="K34" s="5">
        <v>59</v>
      </c>
      <c r="L34" s="5">
        <v>16</v>
      </c>
      <c r="M34" s="5">
        <v>89</v>
      </c>
      <c r="N34" s="11">
        <f t="shared" si="5"/>
        <v>179</v>
      </c>
      <c r="O34" s="5">
        <v>32663</v>
      </c>
      <c r="P34" s="5">
        <v>4278</v>
      </c>
      <c r="Q34" s="11">
        <f t="shared" si="2"/>
        <v>90</v>
      </c>
      <c r="R34" s="6">
        <f t="shared" si="0"/>
        <v>47.533333333333331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5</v>
      </c>
      <c r="K35" s="5">
        <v>18</v>
      </c>
      <c r="L35" s="5">
        <v>5</v>
      </c>
      <c r="M35" s="5">
        <v>24</v>
      </c>
      <c r="N35" s="11">
        <f t="shared" si="5"/>
        <v>53</v>
      </c>
      <c r="O35" s="5">
        <v>8244</v>
      </c>
      <c r="P35" s="5">
        <v>1285</v>
      </c>
      <c r="Q35" s="11">
        <f t="shared" si="2"/>
        <v>29</v>
      </c>
      <c r="R35" s="6">
        <f t="shared" si="0"/>
        <v>44.310344827586206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4</v>
      </c>
      <c r="E36" s="5">
        <v>13</v>
      </c>
      <c r="F36" s="5">
        <v>2</v>
      </c>
      <c r="G36" s="5">
        <v>0</v>
      </c>
      <c r="H36" s="5">
        <v>0</v>
      </c>
      <c r="I36" s="5">
        <v>1</v>
      </c>
      <c r="J36" s="5">
        <v>39</v>
      </c>
      <c r="K36" s="5">
        <v>20</v>
      </c>
      <c r="L36" s="5">
        <v>7</v>
      </c>
      <c r="M36" s="5">
        <v>93</v>
      </c>
      <c r="N36" s="11">
        <f t="shared" si="5"/>
        <v>179</v>
      </c>
      <c r="O36" s="5">
        <v>36182</v>
      </c>
      <c r="P36" s="5">
        <v>2371</v>
      </c>
      <c r="Q36" s="11">
        <f t="shared" si="2"/>
        <v>86</v>
      </c>
      <c r="R36" s="6">
        <f t="shared" si="0"/>
        <v>27.569767441860463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59</v>
      </c>
      <c r="E37" s="5">
        <v>26</v>
      </c>
      <c r="F37" s="5">
        <v>1</v>
      </c>
      <c r="G37" s="5">
        <v>0</v>
      </c>
      <c r="H37" s="5">
        <v>2</v>
      </c>
      <c r="I37" s="5">
        <v>27</v>
      </c>
      <c r="J37" s="5">
        <v>58</v>
      </c>
      <c r="K37" s="5">
        <v>62</v>
      </c>
      <c r="L37" s="5">
        <v>78</v>
      </c>
      <c r="M37" s="5">
        <v>248</v>
      </c>
      <c r="N37" s="11">
        <f t="shared" si="5"/>
        <v>561</v>
      </c>
      <c r="O37" s="5">
        <v>101378</v>
      </c>
      <c r="P37" s="5">
        <v>10745</v>
      </c>
      <c r="Q37" s="11">
        <f t="shared" si="2"/>
        <v>313</v>
      </c>
      <c r="R37" s="6">
        <f t="shared" si="0"/>
        <v>34.329073482428115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173</v>
      </c>
      <c r="E38" s="5">
        <f t="shared" ref="E38:M38" si="8">E39-E26-E27-E28-E29-E30-E31-E32-E33-E34-E35-E36-E37</f>
        <v>113</v>
      </c>
      <c r="F38" s="5">
        <f t="shared" si="8"/>
        <v>8</v>
      </c>
      <c r="G38" s="5">
        <f t="shared" si="8"/>
        <v>8</v>
      </c>
      <c r="H38" s="5">
        <f t="shared" si="8"/>
        <v>3</v>
      </c>
      <c r="I38" s="5">
        <f t="shared" si="8"/>
        <v>112</v>
      </c>
      <c r="J38" s="5">
        <f t="shared" si="8"/>
        <v>384</v>
      </c>
      <c r="K38" s="5">
        <f t="shared" si="8"/>
        <v>575</v>
      </c>
      <c r="L38" s="5">
        <f t="shared" si="8"/>
        <v>239</v>
      </c>
      <c r="M38" s="5">
        <f t="shared" si="8"/>
        <v>1067</v>
      </c>
      <c r="N38" s="11">
        <f t="shared" si="5"/>
        <v>2682</v>
      </c>
      <c r="O38" s="5">
        <f>O39-O26-O27-O28-O29-O30-O31-O32-O33-O34-O35-O36-O37</f>
        <v>378284</v>
      </c>
      <c r="P38" s="5">
        <f>P39-P26-P27-P28-P29-P30-P31-P32-P33-P34-P35-P36-P37</f>
        <v>54065</v>
      </c>
      <c r="Q38" s="11">
        <f t="shared" si="2"/>
        <v>1615</v>
      </c>
      <c r="R38" s="6">
        <f t="shared" si="0"/>
        <v>33.476780185758514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546</v>
      </c>
      <c r="E39" s="5">
        <v>294</v>
      </c>
      <c r="F39" s="5">
        <v>18</v>
      </c>
      <c r="G39" s="5">
        <v>18</v>
      </c>
      <c r="H39" s="5">
        <v>23</v>
      </c>
      <c r="I39" s="5">
        <v>358</v>
      </c>
      <c r="J39" s="5">
        <v>1333</v>
      </c>
      <c r="K39" s="5">
        <v>2124</v>
      </c>
      <c r="L39" s="5">
        <v>1065</v>
      </c>
      <c r="M39" s="5">
        <v>4573</v>
      </c>
      <c r="N39" s="11">
        <f t="shared" si="5"/>
        <v>10352</v>
      </c>
      <c r="O39" s="5">
        <v>1646077</v>
      </c>
      <c r="P39" s="5">
        <v>211242</v>
      </c>
      <c r="Q39" s="11">
        <f t="shared" si="2"/>
        <v>5779</v>
      </c>
      <c r="R39" s="6">
        <f t="shared" si="0"/>
        <v>36.553382938224608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3</v>
      </c>
      <c r="E40" s="5">
        <v>2</v>
      </c>
      <c r="F40" s="5">
        <v>1</v>
      </c>
      <c r="G40" s="5">
        <v>0</v>
      </c>
      <c r="H40" s="5">
        <v>1</v>
      </c>
      <c r="I40" s="5">
        <v>5</v>
      </c>
      <c r="J40" s="5">
        <v>39</v>
      </c>
      <c r="K40" s="5">
        <v>57</v>
      </c>
      <c r="L40" s="5">
        <v>44</v>
      </c>
      <c r="M40" s="5">
        <v>242</v>
      </c>
      <c r="N40" s="11">
        <f t="shared" si="5"/>
        <v>394</v>
      </c>
      <c r="O40" s="5">
        <v>97045</v>
      </c>
      <c r="P40" s="5">
        <v>6896</v>
      </c>
      <c r="Q40" s="11">
        <f t="shared" si="2"/>
        <v>152</v>
      </c>
      <c r="R40" s="6">
        <f t="shared" si="0"/>
        <v>45.368421052631582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3</v>
      </c>
      <c r="E41" s="5">
        <v>0</v>
      </c>
      <c r="F41" s="5">
        <v>1</v>
      </c>
      <c r="G41" s="5">
        <v>0</v>
      </c>
      <c r="H41" s="5">
        <v>0</v>
      </c>
      <c r="I41" s="5">
        <v>1</v>
      </c>
      <c r="J41" s="5">
        <v>12</v>
      </c>
      <c r="K41" s="5">
        <v>19</v>
      </c>
      <c r="L41" s="5">
        <v>13</v>
      </c>
      <c r="M41" s="5">
        <v>70</v>
      </c>
      <c r="N41" s="11">
        <f t="shared" si="5"/>
        <v>119</v>
      </c>
      <c r="O41" s="5">
        <v>25226</v>
      </c>
      <c r="P41" s="5">
        <v>2060</v>
      </c>
      <c r="Q41" s="11">
        <f t="shared" si="2"/>
        <v>49</v>
      </c>
      <c r="R41" s="6">
        <f t="shared" si="0"/>
        <v>42.04081632653061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6</v>
      </c>
      <c r="F42" s="5">
        <f t="shared" si="9"/>
        <v>2</v>
      </c>
      <c r="G42" s="5">
        <f t="shared" si="9"/>
        <v>23</v>
      </c>
      <c r="H42" s="5">
        <f t="shared" si="9"/>
        <v>4</v>
      </c>
      <c r="I42" s="5">
        <f t="shared" si="9"/>
        <v>26</v>
      </c>
      <c r="J42" s="5">
        <f t="shared" si="9"/>
        <v>65</v>
      </c>
      <c r="K42" s="5">
        <f t="shared" si="9"/>
        <v>81</v>
      </c>
      <c r="L42" s="5">
        <f t="shared" si="9"/>
        <v>6</v>
      </c>
      <c r="M42" s="5">
        <f t="shared" si="9"/>
        <v>82</v>
      </c>
      <c r="N42" s="11">
        <f t="shared" si="5"/>
        <v>295</v>
      </c>
      <c r="O42" s="5">
        <f>O43-O40-O41</f>
        <v>39850</v>
      </c>
      <c r="P42" s="5">
        <f>P43-P40-P41</f>
        <v>5666</v>
      </c>
      <c r="Q42" s="11">
        <f t="shared" si="2"/>
        <v>213</v>
      </c>
      <c r="R42" s="6">
        <f t="shared" si="0"/>
        <v>26.600938967136152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6</v>
      </c>
      <c r="E43" s="5">
        <v>8</v>
      </c>
      <c r="F43" s="5">
        <v>4</v>
      </c>
      <c r="G43" s="5">
        <v>23</v>
      </c>
      <c r="H43" s="5">
        <v>5</v>
      </c>
      <c r="I43" s="5">
        <v>32</v>
      </c>
      <c r="J43" s="5">
        <v>116</v>
      </c>
      <c r="K43" s="5">
        <v>157</v>
      </c>
      <c r="L43" s="5">
        <v>63</v>
      </c>
      <c r="M43" s="5">
        <v>394</v>
      </c>
      <c r="N43" s="11">
        <f t="shared" si="5"/>
        <v>808</v>
      </c>
      <c r="O43" s="5">
        <v>162121</v>
      </c>
      <c r="P43" s="5">
        <v>14622</v>
      </c>
      <c r="Q43" s="11">
        <f t="shared" si="2"/>
        <v>414</v>
      </c>
      <c r="R43" s="6">
        <f t="shared" si="0"/>
        <v>35.318840579710148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11</v>
      </c>
      <c r="E44" s="8">
        <v>6</v>
      </c>
      <c r="F44" s="8">
        <v>1</v>
      </c>
      <c r="G44" s="8">
        <v>3</v>
      </c>
      <c r="H44" s="8">
        <v>1</v>
      </c>
      <c r="I44" s="8">
        <v>5</v>
      </c>
      <c r="J44" s="8">
        <v>20</v>
      </c>
      <c r="K44" s="8">
        <v>18</v>
      </c>
      <c r="L44" s="8">
        <v>21</v>
      </c>
      <c r="M44" s="8">
        <v>163</v>
      </c>
      <c r="N44" s="11">
        <f t="shared" si="5"/>
        <v>249</v>
      </c>
      <c r="O44" s="8">
        <v>84905</v>
      </c>
      <c r="P44" s="8">
        <v>2703</v>
      </c>
      <c r="Q44" s="11">
        <f t="shared" si="2"/>
        <v>86</v>
      </c>
      <c r="R44" s="6">
        <f t="shared" si="0"/>
        <v>31.430232558139537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2</v>
      </c>
      <c r="E45" s="8">
        <f t="shared" ref="E45:M45" si="10">E46-E44</f>
        <v>2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2</v>
      </c>
      <c r="J45" s="8">
        <f t="shared" si="10"/>
        <v>15</v>
      </c>
      <c r="K45" s="8">
        <f t="shared" si="10"/>
        <v>30</v>
      </c>
      <c r="L45" s="8">
        <f t="shared" si="10"/>
        <v>21</v>
      </c>
      <c r="M45" s="8">
        <f t="shared" si="10"/>
        <v>306</v>
      </c>
      <c r="N45" s="11">
        <f t="shared" si="5"/>
        <v>378</v>
      </c>
      <c r="O45" s="8">
        <f>O46-O44</f>
        <v>212980</v>
      </c>
      <c r="P45" s="8">
        <f>P46-P44</f>
        <v>3405</v>
      </c>
      <c r="Q45" s="11">
        <f t="shared" si="2"/>
        <v>72</v>
      </c>
      <c r="R45" s="6">
        <f t="shared" si="0"/>
        <v>47.291666666666664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13</v>
      </c>
      <c r="E46" s="8">
        <v>8</v>
      </c>
      <c r="F46" s="8">
        <v>1</v>
      </c>
      <c r="G46" s="8">
        <v>3</v>
      </c>
      <c r="H46" s="8">
        <v>1</v>
      </c>
      <c r="I46" s="8">
        <v>7</v>
      </c>
      <c r="J46" s="8">
        <v>35</v>
      </c>
      <c r="K46" s="8">
        <v>48</v>
      </c>
      <c r="L46" s="8">
        <v>42</v>
      </c>
      <c r="M46" s="8">
        <v>469</v>
      </c>
      <c r="N46" s="11">
        <f t="shared" si="5"/>
        <v>627</v>
      </c>
      <c r="O46" s="8">
        <v>297885</v>
      </c>
      <c r="P46" s="8">
        <v>6108</v>
      </c>
      <c r="Q46" s="11">
        <f t="shared" si="2"/>
        <v>158</v>
      </c>
      <c r="R46" s="6">
        <f t="shared" si="0"/>
        <v>38.658227848101269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4</v>
      </c>
      <c r="F47" s="5">
        <v>0</v>
      </c>
      <c r="G47" s="5">
        <v>0</v>
      </c>
      <c r="H47" s="5">
        <v>0</v>
      </c>
      <c r="I47" s="5">
        <v>0</v>
      </c>
      <c r="J47" s="5">
        <v>5</v>
      </c>
      <c r="K47" s="5">
        <v>3</v>
      </c>
      <c r="L47" s="5">
        <v>1</v>
      </c>
      <c r="M47" s="5">
        <v>28</v>
      </c>
      <c r="N47" s="11">
        <f t="shared" si="5"/>
        <v>41</v>
      </c>
      <c r="O47" s="5">
        <v>7503</v>
      </c>
      <c r="P47" s="5">
        <v>312</v>
      </c>
      <c r="Q47" s="11">
        <f t="shared" si="2"/>
        <v>13</v>
      </c>
      <c r="R47" s="6">
        <f t="shared" si="0"/>
        <v>24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1583</v>
      </c>
      <c r="E48" s="5">
        <f t="shared" ref="E48:M48" si="11">E47+E46+E43+E39+E25+E18</f>
        <v>1337</v>
      </c>
      <c r="F48" s="5">
        <f t="shared" si="11"/>
        <v>699</v>
      </c>
      <c r="G48" s="5">
        <f t="shared" si="11"/>
        <v>201</v>
      </c>
      <c r="H48" s="5">
        <f t="shared" si="11"/>
        <v>275</v>
      </c>
      <c r="I48" s="5">
        <f t="shared" si="11"/>
        <v>1350</v>
      </c>
      <c r="J48" s="5">
        <f t="shared" si="11"/>
        <v>10671</v>
      </c>
      <c r="K48" s="5">
        <f t="shared" si="11"/>
        <v>11785</v>
      </c>
      <c r="L48" s="5">
        <f t="shared" si="11"/>
        <v>5405</v>
      </c>
      <c r="M48" s="5">
        <f t="shared" si="11"/>
        <v>83459</v>
      </c>
      <c r="N48" s="11">
        <f t="shared" si="5"/>
        <v>116765</v>
      </c>
      <c r="O48" s="5">
        <f>O47+O46+O43+O39+O25+O18</f>
        <v>53463888</v>
      </c>
      <c r="P48" s="5">
        <f>P47+P46+P43+P39+P25+P18</f>
        <v>1185405</v>
      </c>
      <c r="Q48" s="11">
        <f t="shared" si="2"/>
        <v>33306</v>
      </c>
      <c r="R48" s="6">
        <f t="shared" si="0"/>
        <v>35.591334894613581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1.3557144692330749</v>
      </c>
      <c r="E49" s="6">
        <f t="shared" ref="E49" si="13">E48/$N$48*100</f>
        <v>1.1450348991564254</v>
      </c>
      <c r="F49" s="6">
        <f t="shared" ref="F49" si="14">F48/$N$48*100</f>
        <v>0.59863829058365092</v>
      </c>
      <c r="G49" s="6">
        <f t="shared" ref="G49" si="15">G48/$N$48*100</f>
        <v>0.17214062433092109</v>
      </c>
      <c r="H49" s="6">
        <f t="shared" ref="H49" si="16">H48/$N$48*100</f>
        <v>0.23551577955723035</v>
      </c>
      <c r="I49" s="6">
        <f t="shared" ref="I49" si="17">I48/$N$48*100</f>
        <v>1.1561683723718579</v>
      </c>
      <c r="J49" s="6">
        <f t="shared" ref="J49" si="18">J48/$N$48*100</f>
        <v>9.1388686678371087</v>
      </c>
      <c r="K49" s="6">
        <f t="shared" ref="K49" si="19">K48/$N$48*100</f>
        <v>10.092921680298035</v>
      </c>
      <c r="L49" s="6">
        <f t="shared" ref="L49" si="20">L48/$N$48*100</f>
        <v>4.6289555945702912</v>
      </c>
      <c r="M49" s="6">
        <f t="shared" ref="M49" si="21">M48/$N$48*100</f>
        <v>71.476041622061402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2021-08-10T09:23:47Z</dcterms:modified>
</cp:coreProperties>
</file>