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0年1月來臺旅客人次及成長率－按國籍分
Table 1-3 Visitor Arrivals by Nationality,
 January, 2021</t>
  </si>
  <si>
    <t>110年1月
Jan.., 2021</t>
  </si>
  <si>
    <t>109年1月
Jan..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045.0</v>
      </c>
      <c r="E3" s="4" t="n">
        <v>135696.0</v>
      </c>
      <c r="F3" s="5" t="n">
        <f>IF(E3=0,"-",(D3-E3)/E3*100)</f>
        <v>-99.22989623865111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319.0</v>
      </c>
      <c r="E4" s="4" t="n">
        <v>153319.0</v>
      </c>
      <c r="F4" s="5" t="n">
        <f ref="F4:F46" si="0" t="shared">IF(E4=0,"-",(D4-E4)/E4*100)</f>
        <v>-99.7919370723785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124.0</v>
      </c>
      <c r="E5" s="4" t="n">
        <v>2995.0</v>
      </c>
      <c r="F5" s="5" t="n">
        <f si="0" t="shared"/>
        <v>-95.85976627712854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64.0</v>
      </c>
      <c r="E6" s="4" t="n">
        <v>1453.0</v>
      </c>
      <c r="F6" s="5" t="n">
        <f si="0" t="shared"/>
        <v>-95.59532002752925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337.0</v>
      </c>
      <c r="E7" s="4" t="n">
        <v>29858.0</v>
      </c>
      <c r="F7" s="5" t="n">
        <f si="0" t="shared"/>
        <v>-98.87132426820283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07.0</v>
      </c>
      <c r="E8" s="4" t="n">
        <v>24286.0</v>
      </c>
      <c r="F8" s="5" t="n">
        <f si="0" t="shared"/>
        <v>-99.14765708638723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812.0</v>
      </c>
      <c r="E9" s="4" t="n">
        <v>16130.0</v>
      </c>
      <c r="F9" s="5" t="n">
        <f si="0" t="shared"/>
        <v>-94.96590204587724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1194.0</v>
      </c>
      <c r="E10" s="4" t="n">
        <v>44603.0</v>
      </c>
      <c r="F10" s="5" t="n">
        <f si="0" t="shared"/>
        <v>-97.323050019057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955.0</v>
      </c>
      <c r="E11" s="4" t="n">
        <v>25721.0</v>
      </c>
      <c r="F11" s="5" t="n">
        <f si="0" t="shared"/>
        <v>-96.28708059562226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582.0</v>
      </c>
      <c r="E12" s="4" t="n">
        <v>28656.0</v>
      </c>
      <c r="F12" s="5" t="n">
        <f si="0" t="shared"/>
        <v>-87.5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07.0</v>
      </c>
      <c r="E13" s="4" t="n">
        <f>E14-E7-E8-E9-E10-E11-E12</f>
        <v>1962.0</v>
      </c>
      <c r="F13" s="5" t="n">
        <f si="0" t="shared"/>
        <v>-89.44954128440367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7294.0</v>
      </c>
      <c r="E14" s="4" t="n">
        <v>171216.0</v>
      </c>
      <c r="F14" s="5" t="n">
        <f si="0" t="shared"/>
        <v>-95.73988412297916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66.0</v>
      </c>
      <c r="E15" s="4" t="n">
        <f>E16-E3-E4-E5-E6-E14</f>
        <v>800.0</v>
      </c>
      <c r="F15" s="5" t="n">
        <f si="0" t="shared"/>
        <v>-91.75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8912.0</v>
      </c>
      <c r="E16" s="4" t="n">
        <v>465479.0</v>
      </c>
      <c r="F16" s="5" t="n">
        <f si="0" t="shared"/>
        <v>-98.08541309060129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34.0</v>
      </c>
      <c r="E17" s="4" t="n">
        <v>14258.0</v>
      </c>
      <c r="F17" s="5" t="n">
        <f si="0" t="shared"/>
        <v>-99.0601767428812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1258.0</v>
      </c>
      <c r="E18" s="4" t="n">
        <v>51098.0</v>
      </c>
      <c r="F18" s="5" t="n">
        <f si="0" t="shared"/>
        <v>-97.53806411209833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15.0</v>
      </c>
      <c r="E19" s="4" t="n">
        <v>318.0</v>
      </c>
      <c r="F19" s="5" t="n">
        <f si="0" t="shared"/>
        <v>-95.28301886792453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18.0</v>
      </c>
      <c r="E20" s="4" t="n">
        <v>441.0</v>
      </c>
      <c r="F20" s="5" t="n">
        <f si="0" t="shared"/>
        <v>-95.91836734693877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3.0</v>
      </c>
      <c r="E21" s="4" t="n">
        <v>133.0</v>
      </c>
      <c r="F21" s="5" t="n">
        <f si="0" t="shared"/>
        <v>-97.74436090225564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47.0</v>
      </c>
      <c r="E22" s="4" t="n">
        <f>E23-E17-E18-E19-E20-E21</f>
        <v>1164.0</v>
      </c>
      <c r="F22" s="5" t="n">
        <f>IF(E22=0,"-",(D22-E22)/E22*100)</f>
        <v>-95.96219931271477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1475.0</v>
      </c>
      <c r="E23" s="4" t="n">
        <v>67412.0</v>
      </c>
      <c r="F23" s="5" t="n">
        <f si="0" t="shared"/>
        <v>-97.81196226191182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77.0</v>
      </c>
      <c r="E24" s="4" t="n">
        <v>704.0</v>
      </c>
      <c r="F24" s="5" t="n">
        <f si="0" t="shared"/>
        <v>-89.0625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208.0</v>
      </c>
      <c r="E25" s="4" t="n">
        <v>5024.0</v>
      </c>
      <c r="F25" s="5" t="n">
        <f si="0" t="shared"/>
        <v>-95.85987261146497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254.0</v>
      </c>
      <c r="E26" s="4" t="n">
        <v>4734.0</v>
      </c>
      <c r="F26" s="5" t="n">
        <f si="0" t="shared"/>
        <v>-94.63455851288552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58.0</v>
      </c>
      <c r="E27" s="4" t="n">
        <v>1646.0</v>
      </c>
      <c r="F27" s="5" t="n">
        <f si="0" t="shared"/>
        <v>-96.47630619684082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97.0</v>
      </c>
      <c r="E28" s="4" t="n">
        <v>2256.0</v>
      </c>
      <c r="F28" s="5" t="n">
        <f si="0" t="shared"/>
        <v>-91.26773049645391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8.0</v>
      </c>
      <c r="E29" s="4" t="n">
        <v>824.0</v>
      </c>
      <c r="F29" s="5" t="n">
        <f si="0" t="shared"/>
        <v>-97.81553398058253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54.0</v>
      </c>
      <c r="E30" s="4" t="n">
        <v>1151.0</v>
      </c>
      <c r="F30" s="5" t="n">
        <f si="0" t="shared"/>
        <v>-95.30842745438748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270.0</v>
      </c>
      <c r="E31" s="4" t="n">
        <v>9490.0</v>
      </c>
      <c r="F31" s="5" t="n">
        <f si="0" t="shared"/>
        <v>-97.15489989462593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27.0</v>
      </c>
      <c r="E32" s="4" t="n">
        <v>856.0</v>
      </c>
      <c r="F32" s="5" t="n">
        <f si="0" t="shared"/>
        <v>-96.84579439252336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3.0</v>
      </c>
      <c r="E33" s="4" t="n">
        <v>157.0</v>
      </c>
      <c r="F33" s="5" t="n">
        <f si="0" t="shared"/>
        <v>-91.71974522292994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22.0</v>
      </c>
      <c r="E34" s="4" t="n">
        <v>871.0</v>
      </c>
      <c r="F34" s="5" t="n">
        <f si="0" t="shared"/>
        <v>-97.47416762342137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432.0</v>
      </c>
      <c r="E35" s="4" t="n">
        <f>E36-E24-E25-E26-E27-E28-E29-E30-E31-E32-E33-E34</f>
        <v>7359.0</v>
      </c>
      <c r="F35" s="5" t="n">
        <f si="0" t="shared"/>
        <v>-94.12963717896453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1630.0</v>
      </c>
      <c r="E36" s="4" t="n">
        <v>35072.0</v>
      </c>
      <c r="F36" s="5" t="n">
        <f si="0" t="shared"/>
        <v>-95.35241788321169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51.0</v>
      </c>
      <c r="E37" s="4" t="n">
        <v>14920.0</v>
      </c>
      <c r="F37" s="5" t="n">
        <f si="0" t="shared"/>
        <v>-99.65817694369973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6.0</v>
      </c>
      <c r="E38" s="4" t="n">
        <v>2520.0</v>
      </c>
      <c r="F38" s="5" t="n">
        <f si="0" t="shared"/>
        <v>-99.36507936507937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31.0</v>
      </c>
      <c r="E39" s="4" t="n">
        <f>E40-E37-E38</f>
        <v>121.0</v>
      </c>
      <c r="F39" s="5" t="n">
        <f si="0" t="shared"/>
        <v>-74.3801652892562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98.0</v>
      </c>
      <c r="E40" s="4" t="n">
        <v>17561.0</v>
      </c>
      <c r="F40" s="5" t="n">
        <f si="0" t="shared"/>
        <v>-99.44194521952053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23.0</v>
      </c>
      <c r="E41" s="4" t="n">
        <v>480.0</v>
      </c>
      <c r="F41" s="5" t="n">
        <f si="0" t="shared"/>
        <v>-95.20833333333333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36.0</v>
      </c>
      <c r="E42" s="4" t="n">
        <f>E43-E41</f>
        <v>408.0</v>
      </c>
      <c r="F42" s="5" t="n">
        <f si="0" t="shared"/>
        <v>-91.17647058823529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59.0</v>
      </c>
      <c r="E43" s="4" t="n">
        <v>888.0</v>
      </c>
      <c r="F43" s="5" t="n">
        <f si="0" t="shared"/>
        <v>-93.35585585585585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5.0</v>
      </c>
      <c r="E44" s="4" t="n">
        <v>94.0</v>
      </c>
      <c r="F44" s="5" t="n">
        <f si="0" t="shared"/>
        <v>-94.68085106382979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2615.0</v>
      </c>
      <c r="E45" s="4" t="n">
        <v>226464.0</v>
      </c>
      <c r="F45" s="5" t="n">
        <f si="0" t="shared"/>
        <v>-98.84529108379256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14794.0</v>
      </c>
      <c r="E46" s="8" t="n">
        <f>E44+E43+E40+E36+E23+E16+E45</f>
        <v>812970.0</v>
      </c>
      <c r="F46" s="5" t="n">
        <f si="0" t="shared"/>
        <v>-98.18025265384946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