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<sst xmlns="http://schemas.openxmlformats.org/spreadsheetml/2006/main" count="98" uniqueCount="56">
  <si>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</si>
  <si>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</si>
  <si>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</si>
  <si>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</si>
  <si>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</si>
  <si>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</si>
  <si>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</si>
  <si>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</si>
  <si>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</si>
  <si>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</si>
  <si>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</si>
  <si>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</si>
  <si>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</si>
  <si>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</si>
  <si>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</si>
  <si>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</si>
  <si>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</si>
  <si>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</si>
  <si>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</si>
  <si>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</si>
  <si>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</si>
  <si>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</si>
  <si>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</si>
  <si>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</si>
  <si>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</si>
  <si>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</si>
  <si>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</si>
  <si>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</si>
  <si>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</si>
  <si>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</si>
  <si>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</si>
  <si>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</si>
  <si>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</si>
  <si>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</si>
  <si>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</si>
  <si>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</si>
  <si>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</si>
  <si>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</si>
  <si>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</si>
  <si>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</si>
  <si>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</si>
  <si>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</si>
  <si>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</si>
  <si>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</si>
  <si>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</si>
  <si>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</si>
  <si>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</si>
  <si>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</si>
  <si>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</si>
  <si>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</si>
  <si>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</si>
  <si>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</si>
  <si>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</si>
  <si>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110年1至2月來臺旅客人次及成長率－按國籍分
Table 1-3 Visitor Arrivals by Nationality,
 January-February, 2021</t>
  </si>
  <si>
    <t>110年1至2月
Jan.-February., 2021</t>
  </si>
  <si>
    <t>109年1至2月
Jan.-February.,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</si>
</sst>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2120.0</v>
      </c>
      <c r="E3" s="4" t="n">
        <v>249072.0</v>
      </c>
      <c r="F3" s="5" t="n">
        <f>IF(E3=0,"-",(D3-E3)/E3*100)</f>
        <v>-99.14884049592085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601.0</v>
      </c>
      <c r="E4" s="4" t="n">
        <v>175794.0</v>
      </c>
      <c r="F4" s="5" t="n">
        <f ref="F4:F46" si="0" t="shared">IF(E4=0,"-",(D4-E4)/E4*100)</f>
        <v>-99.65812257528698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284.0</v>
      </c>
      <c r="E5" s="4" t="n">
        <v>5234.0</v>
      </c>
      <c r="F5" s="5" t="n">
        <f si="0" t="shared"/>
        <v>-94.57393962552541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104.0</v>
      </c>
      <c r="E6" s="4" t="n">
        <v>2028.0</v>
      </c>
      <c r="F6" s="5" t="n">
        <f si="0" t="shared"/>
        <v>-94.87179487179486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673.0</v>
      </c>
      <c r="E7" s="4" t="n">
        <v>60823.0</v>
      </c>
      <c r="F7" s="5" t="n">
        <f si="0" t="shared"/>
        <v>-98.89351067852623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438.0</v>
      </c>
      <c r="E8" s="4" t="n">
        <v>37283.0</v>
      </c>
      <c r="F8" s="5" t="n">
        <f si="0" t="shared"/>
        <v>-98.82520183461632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1564.0</v>
      </c>
      <c r="E9" s="4" t="n">
        <v>32492.0</v>
      </c>
      <c r="F9" s="5" t="n">
        <f si="0" t="shared"/>
        <v>-95.1865074479872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2584.0</v>
      </c>
      <c r="E10" s="4" t="n">
        <v>63051.0</v>
      </c>
      <c r="F10" s="5" t="n">
        <f si="0" t="shared"/>
        <v>-95.90173034527605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2441.0</v>
      </c>
      <c r="E11" s="4" t="n">
        <v>51260.0</v>
      </c>
      <c r="F11" s="5" t="n">
        <f si="0" t="shared"/>
        <v>-95.23800234100663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6973.0</v>
      </c>
      <c r="E12" s="4" t="n">
        <v>67069.0</v>
      </c>
      <c r="F12" s="5" t="n">
        <f si="0" t="shared"/>
        <v>-89.60324441992574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280.0</v>
      </c>
      <c r="E13" s="4" t="n">
        <f>E14-E7-E8-E9-E10-E11-E12</f>
        <v>3196.0</v>
      </c>
      <c r="F13" s="5" t="n">
        <f si="0" t="shared"/>
        <v>-91.23904881101377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14953.0</v>
      </c>
      <c r="E14" s="4" t="n">
        <v>315174.0</v>
      </c>
      <c r="F14" s="5" t="n">
        <f si="0" t="shared"/>
        <v>-95.25563656900633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116.0</v>
      </c>
      <c r="E15" s="4" t="n">
        <f>E16-E3-E4-E5-E6-E14</f>
        <v>1373.0</v>
      </c>
      <c r="F15" s="5" t="n">
        <f si="0" t="shared"/>
        <v>-91.55134741442097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18178.0</v>
      </c>
      <c r="E16" s="4" t="n">
        <v>748675.0</v>
      </c>
      <c r="F16" s="5" t="n">
        <f si="0" t="shared"/>
        <v>-97.57197715964871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212.0</v>
      </c>
      <c r="E17" s="4" t="n">
        <v>19415.0</v>
      </c>
      <c r="F17" s="5" t="n">
        <f si="0" t="shared"/>
        <v>-98.90806077774916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1930.0</v>
      </c>
      <c r="E18" s="4" t="n">
        <v>70169.0</v>
      </c>
      <c r="F18" s="5" t="n">
        <f si="0" t="shared"/>
        <v>-97.2494976414086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31.0</v>
      </c>
      <c r="E19" s="4" t="n">
        <v>454.0</v>
      </c>
      <c r="F19" s="5" t="n">
        <f si="0" t="shared"/>
        <v>-93.17180616740089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28.0</v>
      </c>
      <c r="E20" s="4" t="n">
        <v>601.0</v>
      </c>
      <c r="F20" s="5" t="n">
        <f si="0" t="shared"/>
        <v>-95.34109816971714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5.0</v>
      </c>
      <c r="E21" s="4" t="n">
        <v>194.0</v>
      </c>
      <c r="F21" s="5" t="n">
        <f si="0" t="shared"/>
        <v>-97.42268041237114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86.0</v>
      </c>
      <c r="E22" s="4" t="n">
        <f>E23-E17-E18-E19-E20-E21</f>
        <v>2001.0</v>
      </c>
      <c r="F22" s="5" t="n">
        <f>IF(E22=0,"-",(D22-E22)/E22*100)</f>
        <v>-95.70214892553723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2292.0</v>
      </c>
      <c r="E23" s="4" t="n">
        <v>92834.0</v>
      </c>
      <c r="F23" s="5" t="n">
        <f si="0" t="shared"/>
        <v>-97.53107697610788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137.0</v>
      </c>
      <c r="E24" s="4" t="n">
        <v>1062.0</v>
      </c>
      <c r="F24" s="5" t="n">
        <f si="0" t="shared"/>
        <v>-87.09981167608287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300.0</v>
      </c>
      <c r="E25" s="4" t="n">
        <v>8087.0</v>
      </c>
      <c r="F25" s="5" t="n">
        <f si="0" t="shared"/>
        <v>-96.29034252504019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414.0</v>
      </c>
      <c r="E26" s="4" t="n">
        <v>7472.0</v>
      </c>
      <c r="F26" s="5" t="n">
        <f si="0" t="shared"/>
        <v>-94.45931477516059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102.0</v>
      </c>
      <c r="E27" s="4" t="n">
        <v>2151.0</v>
      </c>
      <c r="F27" s="5" t="n">
        <f si="0" t="shared"/>
        <v>-95.25801952580196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321.0</v>
      </c>
      <c r="E28" s="4" t="n">
        <v>3690.0</v>
      </c>
      <c r="F28" s="5" t="n">
        <f si="0" t="shared"/>
        <v>-91.30081300813008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30.0</v>
      </c>
      <c r="E29" s="4" t="n">
        <v>1219.0</v>
      </c>
      <c r="F29" s="5" t="n">
        <f si="0" t="shared"/>
        <v>-97.53896636587368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79.0</v>
      </c>
      <c r="E30" s="4" t="n">
        <v>1689.0</v>
      </c>
      <c r="F30" s="5" t="n">
        <f si="0" t="shared"/>
        <v>-95.32267613972765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449.0</v>
      </c>
      <c r="E31" s="4" t="n">
        <v>12409.0</v>
      </c>
      <c r="F31" s="5" t="n">
        <f si="0" t="shared"/>
        <v>-96.38165847368845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44.0</v>
      </c>
      <c r="E32" s="4" t="n">
        <v>1268.0</v>
      </c>
      <c r="F32" s="5" t="n">
        <f si="0" t="shared"/>
        <v>-96.52996845425868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17.0</v>
      </c>
      <c r="E33" s="4" t="n">
        <v>235.0</v>
      </c>
      <c r="F33" s="5" t="n">
        <f si="0" t="shared"/>
        <v>-92.76595744680851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36.0</v>
      </c>
      <c r="E34" s="4" t="n">
        <v>1277.0</v>
      </c>
      <c r="F34" s="5" t="n">
        <f si="0" t="shared"/>
        <v>-97.1808927173062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794.0</v>
      </c>
      <c r="E35" s="4" t="n">
        <f>E36-E24-E25-E26-E27-E28-E29-E30-E31-E32-E33-E34</f>
        <v>10856.0</v>
      </c>
      <c r="F35" s="5" t="n">
        <f si="0" t="shared"/>
        <v>-92.68607221812822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2723.0</v>
      </c>
      <c r="E36" s="4" t="n">
        <v>51415.0</v>
      </c>
      <c r="F36" s="5" t="n">
        <f si="0" t="shared"/>
        <v>-94.70388019060584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88.0</v>
      </c>
      <c r="E37" s="4" t="n">
        <v>18160.0</v>
      </c>
      <c r="F37" s="5" t="n">
        <f si="0" t="shared"/>
        <v>-99.51541850220265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28.0</v>
      </c>
      <c r="E38" s="4" t="n">
        <v>3152.0</v>
      </c>
      <c r="F38" s="5" t="n">
        <f si="0" t="shared"/>
        <v>-99.11167512690355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76.0</v>
      </c>
      <c r="E39" s="4" t="n">
        <f>E40-E37-E38</f>
        <v>238.0</v>
      </c>
      <c r="F39" s="5" t="n">
        <f si="0" t="shared"/>
        <v>-68.0672268907563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192.0</v>
      </c>
      <c r="E40" s="4" t="n">
        <v>21550.0</v>
      </c>
      <c r="F40" s="5" t="n">
        <f si="0" t="shared"/>
        <v>-99.10904872389791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48.0</v>
      </c>
      <c r="E41" s="4" t="n">
        <v>951.0</v>
      </c>
      <c r="F41" s="5" t="n">
        <f si="0" t="shared"/>
        <v>-94.95268138801262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73.0</v>
      </c>
      <c r="E42" s="4" t="n">
        <f>E43-E41</f>
        <v>813.0</v>
      </c>
      <c r="F42" s="5" t="n">
        <f si="0" t="shared"/>
        <v>-91.02091020910208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121.0</v>
      </c>
      <c r="E43" s="4" t="n">
        <v>1764.0</v>
      </c>
      <c r="F43" s="5" t="n">
        <f si="0" t="shared"/>
        <v>-93.14058956916101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6.0</v>
      </c>
      <c r="E44" s="4" t="n">
        <v>166.0</v>
      </c>
      <c r="F44" s="5" t="n">
        <f si="0" t="shared"/>
        <v>-96.3855421686747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3956.0</v>
      </c>
      <c r="E45" s="4" t="n">
        <v>253923.0</v>
      </c>
      <c r="F45" s="5" t="n">
        <f si="0" t="shared"/>
        <v>-98.44204739231972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27468.0</v>
      </c>
      <c r="E46" s="8" t="n">
        <f>E44+E43+E40+E36+E23+E16+E45</f>
        <v>1170327.0</v>
      </c>
      <c r="F46" s="5" t="n">
        <f si="0" t="shared"/>
        <v>-97.65296365887482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