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<sst xmlns="http://schemas.openxmlformats.org/spreadsheetml/2006/main" count="121" uniqueCount="74">
  <si>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</si>
  <si>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</si>
  <si>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</si>
  <si>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</si>
  <si>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</si>
  <si>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</si>
  <si>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</si>
  <si>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</si>
  <si>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</si>
  <si>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</si>
  <si>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</si>
  <si>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</si>
  <si>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</si>
  <si>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</si>
  <si>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</si>
  <si>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</si>
  <si>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</si>
  <si>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</si>
  <si>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</si>
  <si>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</si>
  <si>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</si>
  <si>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</si>
  <si>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</si>
  <si>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</si>
  <si>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</si>
  <si>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</si>
  <si>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</si>
  <si>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</si>
  <si>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</si>
  <si>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</si>
  <si>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</si>
  <si>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</si>
  <si>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</si>
  <si>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</si>
  <si>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</si>
  <si>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</si>
  <si>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</si>
  <si>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</si>
  <si>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</si>
  <si>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</si>
  <si>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</si>
  <si>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</si>
  <si>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</si>
  <si>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</si>
  <si>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</si>
  <si>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</si>
  <si>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</si>
  <si>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</si>
  <si>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</si>
  <si>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</si>
  <si>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</si>
  <si>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</si>
  <si>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</si>
  <si>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</si>
  <si>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</si>
  <si>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</si>
  <si>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</si>
  <si>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</si>
  <si>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</si>
  <si>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</si>
  <si>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</si>
  <si>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</si>
  <si>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</si>
  <si>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</si>
  <si>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</si>
  <si>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</si>
  <si>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</si>
  <si>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</si>
  <si>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</si>
  <si>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</si>
  <si>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</si>
  <si>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</si>
  <si>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110年1至2月來臺旅客人次－按搭乘交通工具及入境港口分
Table 1-7  Visitor Arrivals by Mode of Transport &amp; Port of Entry,
January-February,2021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</si>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</sst>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1251.0</v>
      </c>
      <c r="E4" s="6" t="n">
        <f>SUM(F4:L4)</f>
        <v>1251.0</v>
      </c>
      <c r="F4" s="6" t="n">
        <v>93.0</v>
      </c>
      <c r="G4" s="6" t="n">
        <v>1021.0</v>
      </c>
      <c r="H4" s="6" t="n">
        <v>6.0</v>
      </c>
      <c r="I4" s="6" t="n">
        <v>131.0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1987.0</v>
      </c>
      <c r="E5" s="6" t="n">
        <f ref="E5:E49" si="1" t="shared">SUM(F5:L5)</f>
        <v>1835.0</v>
      </c>
      <c r="F5" s="6" t="n">
        <v>211.0</v>
      </c>
      <c r="G5" s="6" t="n">
        <v>1477.0</v>
      </c>
      <c r="H5" s="6" t="n">
        <v>142.0</v>
      </c>
      <c r="I5" s="6" t="n">
        <v>5.0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152.0</v>
      </c>
      <c r="N5" s="6" t="n">
        <v>121.0</v>
      </c>
      <c r="O5" s="6" t="n">
        <v>9.0</v>
      </c>
      <c r="P5" s="6" t="n">
        <v>4.0</v>
      </c>
      <c r="Q5" s="6" t="n">
        <v>0.0</v>
      </c>
      <c r="R5" s="6" t="n">
        <v>0.0</v>
      </c>
      <c r="S5" s="6" t="n">
        <v>0.0</v>
      </c>
      <c r="T5" s="6" t="n">
        <v>0.0</v>
      </c>
      <c r="U5" s="6" t="n">
        <v>10.0</v>
      </c>
      <c r="V5" s="6" t="n">
        <v>8.0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2146.0</v>
      </c>
      <c r="E6" s="6" t="n">
        <f si="1" t="shared"/>
        <v>2141.0</v>
      </c>
      <c r="F6" s="6" t="n">
        <v>107.0</v>
      </c>
      <c r="G6" s="6" t="n">
        <v>1236.0</v>
      </c>
      <c r="H6" s="6" t="n">
        <v>798.0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5.0</v>
      </c>
      <c r="N6" s="6" t="n">
        <v>5.0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620.0</v>
      </c>
      <c r="E7" s="6" t="n">
        <f si="1" t="shared"/>
        <v>615.0</v>
      </c>
      <c r="F7" s="6" t="n">
        <v>0.0</v>
      </c>
      <c r="G7" s="6" t="n">
        <v>612.0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5.0</v>
      </c>
      <c r="N7" s="6" t="n">
        <v>3.0</v>
      </c>
      <c r="O7" s="6" t="n">
        <v>0.0</v>
      </c>
      <c r="P7" s="6" t="n">
        <v>1.0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282.0</v>
      </c>
      <c r="E8" s="6" t="n">
        <f si="1" t="shared"/>
        <v>266.0</v>
      </c>
      <c r="F8" s="6" t="n">
        <v>0.0</v>
      </c>
      <c r="G8" s="6" t="n">
        <v>262.0</v>
      </c>
      <c r="H8" s="6" t="n">
        <v>3.0</v>
      </c>
      <c r="I8" s="6" t="n">
        <v>1.0</v>
      </c>
      <c r="J8" s="6" t="n">
        <v>0.0</v>
      </c>
      <c r="K8" s="6" t="n">
        <v>0.0</v>
      </c>
      <c r="L8" s="6" t="n">
        <v>0.0</v>
      </c>
      <c r="M8" s="6" t="n">
        <f si="2" t="shared"/>
        <v>16.0</v>
      </c>
      <c r="N8" s="6" t="n">
        <v>1.0</v>
      </c>
      <c r="O8" s="6" t="n">
        <v>13.0</v>
      </c>
      <c r="P8" s="6" t="n">
        <v>2.0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111.0</v>
      </c>
      <c r="E9" s="6" t="n">
        <f si="1" t="shared"/>
        <v>110.0</v>
      </c>
      <c r="F9" s="6" t="n">
        <v>0.0</v>
      </c>
      <c r="G9" s="6" t="n">
        <v>110.0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1.0</v>
      </c>
      <c r="N9" s="6" t="n">
        <v>0.0</v>
      </c>
      <c r="O9" s="6" t="n">
        <v>0.0</v>
      </c>
      <c r="P9" s="6" t="n">
        <v>1.0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673.0</v>
      </c>
      <c r="E10" s="6" t="n">
        <f si="1" t="shared"/>
        <v>535.0</v>
      </c>
      <c r="F10" s="6" t="n">
        <v>2.0</v>
      </c>
      <c r="G10" s="6" t="n">
        <v>531.0</v>
      </c>
      <c r="H10" s="6" t="n">
        <v>2.0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138.0</v>
      </c>
      <c r="N10" s="6" t="n">
        <v>16.0</v>
      </c>
      <c r="O10" s="6" t="n">
        <v>20.0</v>
      </c>
      <c r="P10" s="6" t="n">
        <v>84.0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463.0</v>
      </c>
      <c r="E11" s="6" t="n">
        <f si="1" t="shared"/>
        <v>461.0</v>
      </c>
      <c r="F11" s="6" t="n">
        <v>0.0</v>
      </c>
      <c r="G11" s="6" t="n">
        <v>456.0</v>
      </c>
      <c r="H11" s="6" t="n">
        <v>5.0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2.0</v>
      </c>
      <c r="N11" s="6" t="n">
        <v>0.0</v>
      </c>
      <c r="O11" s="6" t="n">
        <v>0.0</v>
      </c>
      <c r="P11" s="6" t="n">
        <v>2.0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1528.0</v>
      </c>
      <c r="E12" s="6" t="n">
        <f si="1" t="shared"/>
        <v>998.0</v>
      </c>
      <c r="F12" s="6" t="n">
        <v>62.0</v>
      </c>
      <c r="G12" s="6" t="n">
        <v>934.0</v>
      </c>
      <c r="H12" s="6" t="n">
        <v>2.0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530.0</v>
      </c>
      <c r="N12" s="6" t="n">
        <v>284.0</v>
      </c>
      <c r="O12" s="6" t="n">
        <v>5.0</v>
      </c>
      <c r="P12" s="6" t="n">
        <v>27.0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34.0</v>
      </c>
      <c r="V12" s="6" t="n">
        <v>180.0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2562.0</v>
      </c>
      <c r="E13" s="6" t="n">
        <f si="1" t="shared"/>
        <v>2225.0</v>
      </c>
      <c r="F13" s="6" t="n">
        <v>6.0</v>
      </c>
      <c r="G13" s="6" t="n">
        <v>2219.0</v>
      </c>
      <c r="H13" s="6" t="n">
        <v>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337.0</v>
      </c>
      <c r="N13" s="6" t="n">
        <v>250.0</v>
      </c>
      <c r="O13" s="6" t="n">
        <v>18.0</v>
      </c>
      <c r="P13" s="6" t="n">
        <v>34.0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35.0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2443.0</v>
      </c>
      <c r="E14" s="6" t="n">
        <f si="1" t="shared"/>
        <v>2438.0</v>
      </c>
      <c r="F14" s="6" t="n">
        <v>1.0</v>
      </c>
      <c r="G14" s="6" t="n">
        <v>2437.0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5.0</v>
      </c>
      <c r="N14" s="6" t="n">
        <v>0.0</v>
      </c>
      <c r="O14" s="6" t="n">
        <v>1.0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6987.0</v>
      </c>
      <c r="E15" s="6" t="n">
        <f si="1" t="shared"/>
        <v>6959.0</v>
      </c>
      <c r="F15" s="6" t="n">
        <v>0.0</v>
      </c>
      <c r="G15" s="6" t="n">
        <v>6959.0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28.0</v>
      </c>
      <c r="N15" s="6" t="n">
        <v>11.0</v>
      </c>
      <c r="O15" s="6" t="n">
        <v>17.0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277.0</v>
      </c>
      <c r="E16" s="6" t="n">
        <f si="1" t="shared"/>
        <v>149.0</v>
      </c>
      <c r="F16" s="6" t="n">
        <f ref="F16" si="3" t="shared">F17-F10-F11-F12-F13-F14-F15</f>
        <v>0.0</v>
      </c>
      <c r="G16" s="6" t="n">
        <f ref="G16:L16" si="4" t="shared">G17-G10-G11-G12-G13-G14-G15</f>
        <v>147.0</v>
      </c>
      <c r="H16" s="6" t="n">
        <f si="4" t="shared"/>
        <v>2.0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128.0</v>
      </c>
      <c r="N16" s="6" t="n">
        <f ref="N16:V16" si="5" t="shared">N17-N10-N11-N12-N13-N14-N15</f>
        <v>101.0</v>
      </c>
      <c r="O16" s="6" t="n">
        <f si="5" t="shared"/>
        <v>2.0</v>
      </c>
      <c r="P16" s="6" t="n">
        <f si="5" t="shared"/>
        <v>5.0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19.0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14933.0</v>
      </c>
      <c r="E17" s="6" t="n">
        <f si="1" t="shared"/>
        <v>13765.0</v>
      </c>
      <c r="F17" s="6" t="n">
        <v>71.0</v>
      </c>
      <c r="G17" s="6" t="n">
        <v>13683.0</v>
      </c>
      <c r="H17" s="6" t="n">
        <v>11.0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1168.0</v>
      </c>
      <c r="N17" s="6" t="n">
        <v>662.0</v>
      </c>
      <c r="O17" s="6" t="n">
        <v>63.0</v>
      </c>
      <c r="P17" s="6" t="n">
        <v>152.0</v>
      </c>
      <c r="Q17" s="6" t="n">
        <v>0.0</v>
      </c>
      <c r="R17" s="6" t="n">
        <v>0.0</v>
      </c>
      <c r="S17" s="6" t="n">
        <v>0.0</v>
      </c>
      <c r="T17" s="6" t="n">
        <v>1.0</v>
      </c>
      <c r="U17" s="6" t="n">
        <v>34.0</v>
      </c>
      <c r="V17" s="6" t="n">
        <v>256.0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127.0</v>
      </c>
      <c r="E18" s="6" t="n">
        <f si="1" t="shared"/>
        <v>72.0</v>
      </c>
      <c r="F18" s="6" t="n">
        <f ref="F18" si="6" t="shared">F19-F17-F4-F5-F6-F7-F8-F9</f>
        <v>1.0</v>
      </c>
      <c r="G18" s="6" t="n">
        <f ref="G18:L18" si="7" t="shared">G19-G17-G4-G5-G6-G7-G8-G9</f>
        <v>71.0</v>
      </c>
      <c r="H18" s="6" t="n">
        <f si="7" t="shared"/>
        <v>0.0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55.0</v>
      </c>
      <c r="N18" s="6" t="n">
        <f ref="N18:V18" si="8" t="shared">N19-N17-N4-N5-N6-N7-N8-N9</f>
        <v>0.0</v>
      </c>
      <c r="O18" s="6" t="n">
        <f si="8" t="shared"/>
        <v>55.0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21457.0</v>
      </c>
      <c r="E19" s="6" t="n">
        <f si="1" t="shared"/>
        <v>20055.0</v>
      </c>
      <c r="F19" s="6" t="n">
        <v>483.0</v>
      </c>
      <c r="G19" s="6" t="n">
        <v>18472.0</v>
      </c>
      <c r="H19" s="6" t="n">
        <v>963.0</v>
      </c>
      <c r="I19" s="6" t="n">
        <v>137.0</v>
      </c>
      <c r="J19" s="6" t="n">
        <v>0.0</v>
      </c>
      <c r="K19" s="6" t="n">
        <v>0.0</v>
      </c>
      <c r="L19" s="6" t="n">
        <v>0.0</v>
      </c>
      <c r="M19" s="6" t="n">
        <f si="2" t="shared"/>
        <v>1402.0</v>
      </c>
      <c r="N19" s="6" t="n">
        <v>792.0</v>
      </c>
      <c r="O19" s="6" t="n">
        <v>140.0</v>
      </c>
      <c r="P19" s="6" t="n">
        <v>160.0</v>
      </c>
      <c r="Q19" s="6" t="n">
        <v>0.0</v>
      </c>
      <c r="R19" s="6" t="n">
        <v>0.0</v>
      </c>
      <c r="S19" s="6" t="n">
        <v>0.0</v>
      </c>
      <c r="T19" s="6" t="n">
        <v>1.0</v>
      </c>
      <c r="U19" s="6" t="n">
        <v>44.0</v>
      </c>
      <c r="V19" s="6" t="n">
        <v>265.0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236.0</v>
      </c>
      <c r="E20" s="6" t="n">
        <f si="1" t="shared"/>
        <v>235.0</v>
      </c>
      <c r="F20" s="6" t="n">
        <v>0.0</v>
      </c>
      <c r="G20" s="6" t="n">
        <v>226.0</v>
      </c>
      <c r="H20" s="6" t="n">
        <v>4.0</v>
      </c>
      <c r="I20" s="6" t="n">
        <v>5.0</v>
      </c>
      <c r="J20" s="6" t="n">
        <v>0.0</v>
      </c>
      <c r="K20" s="6" t="n">
        <v>0.0</v>
      </c>
      <c r="L20" s="6" t="n">
        <v>0.0</v>
      </c>
      <c r="M20" s="6" t="n">
        <f si="2" t="shared"/>
        <v>1.0</v>
      </c>
      <c r="N20" s="6" t="n">
        <v>0.0</v>
      </c>
      <c r="O20" s="6" t="n">
        <v>0.0</v>
      </c>
      <c r="P20" s="6" t="n">
        <v>1.0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2346.0</v>
      </c>
      <c r="E21" s="6" t="n">
        <f si="1" t="shared"/>
        <v>2336.0</v>
      </c>
      <c r="F21" s="6" t="n">
        <v>2.0</v>
      </c>
      <c r="G21" s="6" t="n">
        <v>2293.0</v>
      </c>
      <c r="H21" s="6" t="n">
        <v>37.0</v>
      </c>
      <c r="I21" s="6" t="n">
        <v>4.0</v>
      </c>
      <c r="J21" s="6" t="n">
        <v>0.0</v>
      </c>
      <c r="K21" s="6" t="n">
        <v>0.0</v>
      </c>
      <c r="L21" s="6" t="n">
        <v>0.0</v>
      </c>
      <c r="M21" s="6" t="n">
        <f si="2" t="shared"/>
        <v>10.0</v>
      </c>
      <c r="N21" s="6" t="n">
        <v>5.0</v>
      </c>
      <c r="O21" s="6" t="n">
        <v>0.0</v>
      </c>
      <c r="P21" s="6" t="n">
        <v>5.0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30.0</v>
      </c>
      <c r="E22" s="6" t="n">
        <f si="1" t="shared"/>
        <v>26.0</v>
      </c>
      <c r="F22" s="6" t="n">
        <v>0.0</v>
      </c>
      <c r="G22" s="6" t="n">
        <v>26.0</v>
      </c>
      <c r="H22" s="6" t="n">
        <v>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4.0</v>
      </c>
      <c r="N22" s="6" t="n">
        <v>0.0</v>
      </c>
      <c r="O22" s="6" t="n">
        <v>0.0</v>
      </c>
      <c r="P22" s="6" t="n">
        <v>4.0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35.0</v>
      </c>
      <c r="E23" s="6" t="n">
        <f si="1" t="shared"/>
        <v>34.0</v>
      </c>
      <c r="F23" s="6" t="n">
        <v>1.0</v>
      </c>
      <c r="G23" s="6" t="n">
        <v>31.0</v>
      </c>
      <c r="H23" s="6" t="n">
        <v>2.0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1.0</v>
      </c>
      <c r="N23" s="6" t="n">
        <v>0.0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7.0</v>
      </c>
      <c r="E24" s="6" t="n">
        <f si="1" t="shared"/>
        <v>6.0</v>
      </c>
      <c r="F24" s="6" t="n">
        <v>0.0</v>
      </c>
      <c r="G24" s="6" t="n">
        <v>6.0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1.0</v>
      </c>
      <c r="N24" s="6" t="n">
        <v>0.0</v>
      </c>
      <c r="O24" s="6" t="n">
        <v>0.0</v>
      </c>
      <c r="P24" s="6" t="n">
        <v>1.0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90.0</v>
      </c>
      <c r="E25" s="6" t="n">
        <f si="1" t="shared"/>
        <v>89.0</v>
      </c>
      <c r="F25" s="6" t="n">
        <f ref="F25" si="9" t="shared">F26-F20-F21-F22-F23-F24</f>
        <v>0.0</v>
      </c>
      <c r="G25" s="6" t="n">
        <f ref="G25" si="10" t="shared">G26-G20-G21-G22-G23-G24</f>
        <v>89.0</v>
      </c>
      <c r="H25" s="6" t="n">
        <f ref="H25" si="11" t="shared">H26-H20-H21-H22-H23-H24</f>
        <v>0.0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2744.0</v>
      </c>
      <c r="E26" s="6" t="n">
        <f si="1" t="shared"/>
        <v>2726.0</v>
      </c>
      <c r="F26" s="6" t="n">
        <v>3.0</v>
      </c>
      <c r="G26" s="6" t="n">
        <v>2671.0</v>
      </c>
      <c r="H26" s="6" t="n">
        <v>43.0</v>
      </c>
      <c r="I26" s="6" t="n">
        <v>9.0</v>
      </c>
      <c r="J26" s="6" t="n">
        <v>0.0</v>
      </c>
      <c r="K26" s="6" t="n">
        <v>0.0</v>
      </c>
      <c r="L26" s="6" t="n">
        <v>0.0</v>
      </c>
      <c r="M26" s="6" t="n">
        <f si="2" t="shared"/>
        <v>18.0</v>
      </c>
      <c r="N26" s="6" t="n">
        <v>5.0</v>
      </c>
      <c r="O26" s="6" t="n">
        <v>0.0</v>
      </c>
      <c r="P26" s="6" t="n">
        <v>13.0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138.0</v>
      </c>
      <c r="E27" s="6" t="n">
        <f si="1" t="shared"/>
        <v>118.0</v>
      </c>
      <c r="F27" s="6" t="n">
        <v>0.0</v>
      </c>
      <c r="G27" s="6" t="n">
        <v>118.0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20.0</v>
      </c>
      <c r="N27" s="6" t="n">
        <v>0.0</v>
      </c>
      <c r="O27" s="6" t="n">
        <v>0.0</v>
      </c>
      <c r="P27" s="6" t="n">
        <v>11.0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9.0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311.0</v>
      </c>
      <c r="E28" s="6" t="n">
        <f si="1" t="shared"/>
        <v>308.0</v>
      </c>
      <c r="F28" s="6" t="n">
        <v>0.0</v>
      </c>
      <c r="G28" s="6" t="n">
        <v>308.0</v>
      </c>
      <c r="H28" s="6" t="n">
        <v>0.0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3.0</v>
      </c>
      <c r="N28" s="6" t="n">
        <v>0.0</v>
      </c>
      <c r="O28" s="6" t="n">
        <v>0.0</v>
      </c>
      <c r="P28" s="6" t="n">
        <v>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438.0</v>
      </c>
      <c r="E29" s="6" t="n">
        <f si="1" t="shared"/>
        <v>431.0</v>
      </c>
      <c r="F29" s="6" t="n">
        <v>0.0</v>
      </c>
      <c r="G29" s="6" t="n">
        <v>430.0</v>
      </c>
      <c r="H29" s="6" t="n">
        <v>1.0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7.0</v>
      </c>
      <c r="N29" s="6" t="n">
        <v>0.0</v>
      </c>
      <c r="O29" s="6" t="n">
        <v>0.0</v>
      </c>
      <c r="P29" s="6" t="n">
        <v>7.0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96.0</v>
      </c>
      <c r="E30" s="6" t="n">
        <f si="1" t="shared"/>
        <v>96.0</v>
      </c>
      <c r="F30" s="6" t="n">
        <v>1.0</v>
      </c>
      <c r="G30" s="6" t="n">
        <v>95.0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0.0</v>
      </c>
      <c r="N30" s="6" t="n">
        <v>0.0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330.0</v>
      </c>
      <c r="E31" s="6" t="n">
        <f si="1" t="shared"/>
        <v>284.0</v>
      </c>
      <c r="F31" s="6" t="n">
        <v>0.0</v>
      </c>
      <c r="G31" s="6" t="n">
        <v>284.0</v>
      </c>
      <c r="H31" s="6" t="n">
        <v>0.0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46.0</v>
      </c>
      <c r="N31" s="6" t="n">
        <v>6.0</v>
      </c>
      <c r="O31" s="6" t="n">
        <v>0.0</v>
      </c>
      <c r="P31" s="6" t="n">
        <v>33.0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40.0</v>
      </c>
      <c r="E32" s="6" t="n">
        <f si="1" t="shared"/>
        <v>40.0</v>
      </c>
      <c r="F32" s="6" t="n">
        <v>0.0</v>
      </c>
      <c r="G32" s="6" t="n">
        <v>40.0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79.0</v>
      </c>
      <c r="E33" s="6" t="n">
        <f si="1" t="shared"/>
        <v>79.0</v>
      </c>
      <c r="F33" s="6" t="n">
        <v>0.0</v>
      </c>
      <c r="G33" s="6" t="n">
        <v>78.0</v>
      </c>
      <c r="H33" s="6" t="n">
        <v>1.0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0.0</v>
      </c>
      <c r="N33" s="6" t="n">
        <v>0.0</v>
      </c>
      <c r="O33" s="6" t="n">
        <v>0.0</v>
      </c>
      <c r="P33" s="6" t="n">
        <v>0.0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460.0</v>
      </c>
      <c r="E34" s="6" t="n">
        <f si="1" t="shared"/>
        <v>417.0</v>
      </c>
      <c r="F34" s="6" t="n">
        <v>0.0</v>
      </c>
      <c r="G34" s="6" t="n">
        <v>407.0</v>
      </c>
      <c r="H34" s="6" t="n">
        <v>3.0</v>
      </c>
      <c r="I34" s="6" t="n">
        <v>7.0</v>
      </c>
      <c r="J34" s="6" t="n">
        <v>0.0</v>
      </c>
      <c r="K34" s="6" t="n">
        <v>0.0</v>
      </c>
      <c r="L34" s="6" t="n">
        <v>0.0</v>
      </c>
      <c r="M34" s="6" t="n">
        <f si="2" t="shared"/>
        <v>43.0</v>
      </c>
      <c r="N34" s="6" t="n">
        <v>6.0</v>
      </c>
      <c r="O34" s="6" t="n">
        <v>0.0</v>
      </c>
      <c r="P34" s="6" t="n">
        <v>35.0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46.0</v>
      </c>
      <c r="E35" s="6" t="n">
        <f si="1" t="shared"/>
        <v>45.0</v>
      </c>
      <c r="F35" s="6" t="n">
        <v>0.0</v>
      </c>
      <c r="G35" s="6" t="n">
        <v>45.0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1.0</v>
      </c>
      <c r="N35" s="6" t="n">
        <v>0.0</v>
      </c>
      <c r="O35" s="6" t="n">
        <v>0.0</v>
      </c>
      <c r="P35" s="6" t="n">
        <v>1.0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17.0</v>
      </c>
      <c r="E36" s="6" t="n">
        <f si="1" t="shared"/>
        <v>17.0</v>
      </c>
      <c r="F36" s="6" t="n">
        <v>0.0</v>
      </c>
      <c r="G36" s="6" t="n">
        <v>17.0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36.0</v>
      </c>
      <c r="E37" s="6" t="n">
        <f si="1" t="shared"/>
        <v>33.0</v>
      </c>
      <c r="F37" s="6" t="n">
        <v>0.0</v>
      </c>
      <c r="G37" s="6" t="n">
        <v>33.0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3.0</v>
      </c>
      <c r="N37" s="6" t="n">
        <v>0.0</v>
      </c>
      <c r="O37" s="6" t="n">
        <v>3.0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155.0</v>
      </c>
      <c r="E38" s="6" t="n">
        <f si="1" t="shared"/>
        <v>128.0</v>
      </c>
      <c r="F38" s="6" t="n">
        <v>0.0</v>
      </c>
      <c r="G38" s="6" t="n">
        <v>126.0</v>
      </c>
      <c r="H38" s="6" t="n">
        <v>1.0</v>
      </c>
      <c r="I38" s="6" t="n">
        <v>1.0</v>
      </c>
      <c r="J38" s="6" t="n">
        <v>0.0</v>
      </c>
      <c r="K38" s="6" t="n">
        <v>0.0</v>
      </c>
      <c r="L38" s="6" t="n">
        <v>0.0</v>
      </c>
      <c r="M38" s="6" t="n">
        <f si="2" t="shared"/>
        <v>27.0</v>
      </c>
      <c r="N38" s="6" t="n">
        <v>0.0</v>
      </c>
      <c r="O38" s="6" t="n">
        <v>0.0</v>
      </c>
      <c r="P38" s="6" t="n">
        <v>22.0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635.0</v>
      </c>
      <c r="E39" s="6" t="n">
        <f si="1" t="shared"/>
        <v>547.0</v>
      </c>
      <c r="F39" s="6" t="n">
        <f ref="F39" si="25" t="shared">F40-F27-F28-F29-F30-F31-F32-F33-F34-F35-F36-F37-F38</f>
        <v>1.0</v>
      </c>
      <c r="G39" s="6" t="n">
        <f ref="G39:L39" si="26" t="shared">G40-G27-G28-G29-G30-G31-G32-G33-G34-G35-G36-G37-G38</f>
        <v>545.0</v>
      </c>
      <c r="H39" s="6" t="n">
        <f si="26" t="shared"/>
        <v>1.0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88.0</v>
      </c>
      <c r="N39" s="6" t="n">
        <f ref="N39:V39" si="27" t="shared">N40-N27-N28-N29-N30-N31-N32-N33-N34-N35-N36-N37-N38</f>
        <v>6.0</v>
      </c>
      <c r="O39" s="6" t="n">
        <f si="27" t="shared"/>
        <v>4.0</v>
      </c>
      <c r="P39" s="6" t="n">
        <f si="27" t="shared"/>
        <v>60.0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18.0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2781.0</v>
      </c>
      <c r="E40" s="6" t="n">
        <f si="1" t="shared"/>
        <v>2543.0</v>
      </c>
      <c r="F40" s="6" t="n">
        <v>2.0</v>
      </c>
      <c r="G40" s="6" t="n">
        <v>2526.0</v>
      </c>
      <c r="H40" s="6" t="n">
        <v>7.0</v>
      </c>
      <c r="I40" s="6" t="n">
        <v>8.0</v>
      </c>
      <c r="J40" s="6" t="n">
        <v>0.0</v>
      </c>
      <c r="K40" s="6" t="n">
        <v>0.0</v>
      </c>
      <c r="L40" s="6" t="n">
        <v>0.0</v>
      </c>
      <c r="M40" s="6" t="n">
        <f si="2" t="shared"/>
        <v>238.0</v>
      </c>
      <c r="N40" s="6" t="n">
        <v>18.0</v>
      </c>
      <c r="O40" s="6" t="n">
        <v>7.0</v>
      </c>
      <c r="P40" s="6" t="n">
        <v>172.0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41.0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96.0</v>
      </c>
      <c r="E41" s="6" t="n">
        <f si="1" t="shared"/>
        <v>93.0</v>
      </c>
      <c r="F41" s="6" t="n">
        <v>1.0</v>
      </c>
      <c r="G41" s="6" t="n">
        <v>91.0</v>
      </c>
      <c r="H41" s="6" t="n">
        <v>1.0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3.0</v>
      </c>
      <c r="N41" s="6" t="n">
        <v>1.0</v>
      </c>
      <c r="O41" s="6" t="n">
        <v>0.0</v>
      </c>
      <c r="P41" s="6" t="n">
        <v>2.0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31.0</v>
      </c>
      <c r="E42" s="6" t="n">
        <f si="1" t="shared"/>
        <v>28.0</v>
      </c>
      <c r="F42" s="6" t="n">
        <v>0.0</v>
      </c>
      <c r="G42" s="6" t="n">
        <v>28.0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3.0</v>
      </c>
      <c r="N42" s="6" t="n">
        <v>2.0</v>
      </c>
      <c r="O42" s="6" t="n">
        <v>0.0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75.0</v>
      </c>
      <c r="E43" s="6" t="n">
        <f si="1" t="shared"/>
        <v>71.0</v>
      </c>
      <c r="F43" s="6" t="n">
        <f ref="F43" si="28" t="shared">F44-F41-F42</f>
        <v>0.0</v>
      </c>
      <c r="G43" s="6" t="n">
        <f ref="G43:L43" si="29" t="shared">G44-G41-G42</f>
        <v>68.0</v>
      </c>
      <c r="H43" s="6" t="n">
        <f si="29" t="shared"/>
        <v>3.0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2.0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202.0</v>
      </c>
      <c r="E44" s="6" t="n">
        <f si="1" t="shared"/>
        <v>192.0</v>
      </c>
      <c r="F44" s="6" t="n">
        <v>1.0</v>
      </c>
      <c r="G44" s="6" t="n">
        <v>187.0</v>
      </c>
      <c r="H44" s="6" t="n">
        <v>4.0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10.0</v>
      </c>
      <c r="N44" s="6" t="n">
        <v>5.0</v>
      </c>
      <c r="O44" s="6" t="n">
        <v>0.0</v>
      </c>
      <c r="P44" s="6" t="n">
        <v>5.0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51.0</v>
      </c>
      <c r="E45" s="6" t="n">
        <f si="1" t="shared"/>
        <v>47.0</v>
      </c>
      <c r="F45" s="6" t="n">
        <v>0.0</v>
      </c>
      <c r="G45" s="6" t="n">
        <v>47.0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4.0</v>
      </c>
      <c r="N45" s="6" t="n">
        <v>1.0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2.0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74.0</v>
      </c>
      <c r="E46" s="6" t="n">
        <f si="1" t="shared"/>
        <v>74.0</v>
      </c>
      <c r="F46" s="6" t="n">
        <f ref="F46" si="31" t="shared">F47-F45</f>
        <v>0.0</v>
      </c>
      <c r="G46" s="6" t="n">
        <f ref="G46:L46" si="32" t="shared">G47-G45</f>
        <v>74.0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0.0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125.0</v>
      </c>
      <c r="E47" s="6" t="n">
        <f si="1" t="shared"/>
        <v>121.0</v>
      </c>
      <c r="F47" s="6" t="n">
        <v>0.0</v>
      </c>
      <c r="G47" s="6" t="n">
        <v>121.0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4.0</v>
      </c>
      <c r="N47" s="6" t="n">
        <v>1.0</v>
      </c>
      <c r="O47" s="6" t="n">
        <v>0.0</v>
      </c>
      <c r="P47" s="6" t="n">
        <v>1.0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159.0</v>
      </c>
      <c r="E48" s="6" t="n">
        <f si="1" t="shared"/>
        <v>60.0</v>
      </c>
      <c r="F48" s="6" t="n">
        <v>7.0</v>
      </c>
      <c r="G48" s="6" t="n">
        <v>51.0</v>
      </c>
      <c r="H48" s="6" t="n">
        <v>2.0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99.0</v>
      </c>
      <c r="N48" s="6" t="n">
        <v>48.0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3.0</v>
      </c>
      <c r="V48" s="6" t="n">
        <v>48.0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27468.0</v>
      </c>
      <c r="E49" s="6" t="n">
        <f si="1" t="shared"/>
        <v>25697.0</v>
      </c>
      <c r="F49" s="6" t="n">
        <f>F48+F47+F44+F40+F26+F19</f>
        <v>496.0</v>
      </c>
      <c r="G49" s="6" t="n">
        <f ref="G49:L49" si="34" t="shared">G48+G47+G44+G40+G26+G19</f>
        <v>24028.0</v>
      </c>
      <c r="H49" s="6" t="n">
        <f si="34" t="shared"/>
        <v>1019.0</v>
      </c>
      <c r="I49" s="6" t="n">
        <f si="34" t="shared"/>
        <v>154.0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1771.0</v>
      </c>
      <c r="N49" s="6" t="n">
        <f ref="N49" si="35" t="shared">N48+N47+N44+N40+N26+N19</f>
        <v>869.0</v>
      </c>
      <c r="O49" s="6" t="n">
        <f ref="O49" si="36" t="shared">O48+O47+O44+O40+O26+O19</f>
        <v>147.0</v>
      </c>
      <c r="P49" s="6" t="n">
        <f ref="P49" si="37" t="shared">P48+P47+P44+P40+P26+P19</f>
        <v>351.0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0.0</v>
      </c>
      <c r="T49" s="6" t="n">
        <f ref="T49" si="41" t="shared">T48+T47+T44+T40+T26+T19</f>
        <v>1.0</v>
      </c>
      <c r="U49" s="6" t="n">
        <f ref="U49" si="42" t="shared">U48+U47+U44+U40+U26+U19</f>
        <v>47.0</v>
      </c>
      <c r="V49" s="6" t="n">
        <f ref="V49" si="43" t="shared">V48+V47+V44+V40+V26+V19</f>
        <v>356.0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