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zcg\Desktop\業務\(0) 入出境統計業務\01_統計報表(嬌麗本機)\05_上傳行政資訊網\108年度上傳\10808\"/>
    </mc:Choice>
  </mc:AlternateContent>
  <bookViews>
    <workbookView xWindow="0" yWindow="0" windowWidth="23040" windowHeight="9132"/>
  </bookViews>
  <sheets>
    <sheet name="來臺旅客按居住地" sheetId="1" r:id="rId1"/>
  </sheets>
  <calcPr calcId="162913"/>
</workbook>
</file>

<file path=xl/calcChain.xml><?xml version="1.0" encoding="utf-8"?>
<calcChain xmlns="http://schemas.openxmlformats.org/spreadsheetml/2006/main">
  <c r="G45" i="1" l="1"/>
  <c r="G47" i="1"/>
  <c r="G46" i="1" s="1"/>
  <c r="G48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40" i="1"/>
  <c r="G41" i="1"/>
  <c r="G42" i="1"/>
  <c r="G44" i="1"/>
  <c r="G5" i="1"/>
  <c r="G6" i="1"/>
  <c r="G7" i="1"/>
  <c r="G8" i="1"/>
  <c r="G9" i="1"/>
  <c r="G10" i="1"/>
  <c r="G11" i="1"/>
  <c r="G12" i="1"/>
  <c r="G13" i="1"/>
  <c r="G14" i="1"/>
  <c r="G15" i="1"/>
  <c r="G17" i="1"/>
  <c r="G16" i="1" s="1"/>
  <c r="G19" i="1"/>
  <c r="G20" i="1"/>
  <c r="G21" i="1"/>
  <c r="G22" i="1"/>
  <c r="G23" i="1"/>
  <c r="G24" i="1"/>
  <c r="G4" i="1"/>
  <c r="D48" i="1"/>
  <c r="D45" i="1"/>
  <c r="D46" i="1" s="1"/>
  <c r="D47" i="1"/>
  <c r="D41" i="1"/>
  <c r="D43" i="1" s="1"/>
  <c r="D42" i="1"/>
  <c r="D44" i="1"/>
  <c r="D27" i="1"/>
  <c r="D28" i="1"/>
  <c r="D29" i="1"/>
  <c r="D30" i="1"/>
  <c r="D31" i="1"/>
  <c r="D32" i="1"/>
  <c r="D33" i="1"/>
  <c r="D34" i="1"/>
  <c r="D35" i="1"/>
  <c r="D36" i="1"/>
  <c r="D37" i="1"/>
  <c r="D38" i="1"/>
  <c r="D40" i="1"/>
  <c r="D19" i="1"/>
  <c r="D20" i="1"/>
  <c r="D21" i="1"/>
  <c r="D22" i="1"/>
  <c r="D23" i="1"/>
  <c r="D24" i="1"/>
  <c r="D26" i="1"/>
  <c r="D17" i="1"/>
  <c r="D10" i="1"/>
  <c r="D11" i="1"/>
  <c r="D12" i="1"/>
  <c r="D13" i="1"/>
  <c r="D14" i="1"/>
  <c r="D15" i="1"/>
  <c r="D5" i="1"/>
  <c r="D6" i="1"/>
  <c r="D7" i="1"/>
  <c r="D8" i="1"/>
  <c r="D9" i="1"/>
  <c r="D4" i="1"/>
  <c r="E43" i="1"/>
  <c r="F43" i="1"/>
  <c r="E49" i="1"/>
  <c r="F49" i="1"/>
  <c r="H49" i="1"/>
  <c r="I49" i="1"/>
  <c r="E46" i="1"/>
  <c r="F46" i="1"/>
  <c r="H46" i="1"/>
  <c r="I46" i="1"/>
  <c r="H43" i="1"/>
  <c r="I43" i="1"/>
  <c r="E39" i="1"/>
  <c r="F39" i="1"/>
  <c r="H39" i="1"/>
  <c r="I39" i="1"/>
  <c r="E25" i="1"/>
  <c r="F25" i="1"/>
  <c r="H25" i="1"/>
  <c r="I25" i="1"/>
  <c r="E18" i="1"/>
  <c r="F18" i="1"/>
  <c r="H18" i="1"/>
  <c r="I18" i="1"/>
  <c r="G39" i="1" l="1"/>
  <c r="G25" i="1"/>
  <c r="D18" i="1"/>
  <c r="D16" i="1"/>
  <c r="D39" i="1"/>
  <c r="D25" i="1"/>
  <c r="G43" i="1"/>
  <c r="G18" i="1"/>
  <c r="G49" i="1"/>
  <c r="D49" i="1"/>
  <c r="E16" i="1"/>
  <c r="F16" i="1"/>
  <c r="J16" i="1"/>
  <c r="H16" i="1"/>
  <c r="I16" i="1"/>
  <c r="K16" i="1" l="1"/>
  <c r="L16" i="1"/>
  <c r="L49" i="1"/>
  <c r="K49" i="1"/>
  <c r="J49" i="1"/>
  <c r="L48" i="1"/>
  <c r="K48" i="1"/>
  <c r="J48" i="1"/>
  <c r="L47" i="1"/>
  <c r="K47" i="1"/>
  <c r="J47" i="1"/>
  <c r="L46" i="1"/>
  <c r="K46" i="1"/>
  <c r="J46" i="1"/>
  <c r="L45" i="1"/>
  <c r="K45" i="1"/>
  <c r="J45" i="1"/>
  <c r="L44" i="1"/>
  <c r="K44" i="1"/>
  <c r="J44" i="1"/>
  <c r="L43" i="1"/>
  <c r="K43" i="1"/>
  <c r="J43" i="1"/>
  <c r="L42" i="1"/>
  <c r="K42" i="1"/>
  <c r="J42" i="1"/>
  <c r="L41" i="1"/>
  <c r="K41" i="1"/>
  <c r="J41" i="1"/>
  <c r="L40" i="1"/>
  <c r="K40" i="1"/>
  <c r="J40" i="1"/>
  <c r="L39" i="1"/>
  <c r="K39" i="1"/>
  <c r="J39" i="1"/>
  <c r="L38" i="1"/>
  <c r="K38" i="1"/>
  <c r="J38" i="1"/>
  <c r="L37" i="1"/>
  <c r="K37" i="1"/>
  <c r="J37" i="1"/>
  <c r="L36" i="1"/>
  <c r="K36" i="1"/>
  <c r="J36" i="1"/>
  <c r="L35" i="1"/>
  <c r="K35" i="1"/>
  <c r="J35" i="1"/>
  <c r="L34" i="1"/>
  <c r="K34" i="1"/>
  <c r="J34" i="1"/>
  <c r="L33" i="1"/>
  <c r="K33" i="1"/>
  <c r="J33" i="1"/>
  <c r="L32" i="1"/>
  <c r="K32" i="1"/>
  <c r="J32" i="1"/>
  <c r="L31" i="1"/>
  <c r="K31" i="1"/>
  <c r="J31" i="1"/>
  <c r="L30" i="1"/>
  <c r="K30" i="1"/>
  <c r="J30" i="1"/>
  <c r="L29" i="1"/>
  <c r="K29" i="1"/>
  <c r="J29" i="1"/>
  <c r="L28" i="1"/>
  <c r="K28" i="1"/>
  <c r="J28" i="1"/>
  <c r="L27" i="1"/>
  <c r="K27" i="1"/>
  <c r="J27" i="1"/>
  <c r="L26" i="1"/>
  <c r="K26" i="1"/>
  <c r="J26" i="1"/>
  <c r="L25" i="1"/>
  <c r="K25" i="1"/>
  <c r="J25" i="1"/>
  <c r="L24" i="1"/>
  <c r="K24" i="1"/>
  <c r="J24" i="1"/>
  <c r="L23" i="1"/>
  <c r="K23" i="1"/>
  <c r="J23" i="1"/>
  <c r="L22" i="1"/>
  <c r="K22" i="1"/>
  <c r="J22" i="1"/>
  <c r="L21" i="1"/>
  <c r="K21" i="1"/>
  <c r="J21" i="1"/>
  <c r="L20" i="1"/>
  <c r="K20" i="1"/>
  <c r="J20" i="1"/>
  <c r="L19" i="1"/>
  <c r="K19" i="1"/>
  <c r="J19" i="1"/>
  <c r="L18" i="1"/>
  <c r="K18" i="1"/>
  <c r="J18" i="1"/>
  <c r="L17" i="1"/>
  <c r="K17" i="1"/>
  <c r="J17" i="1"/>
  <c r="L15" i="1"/>
  <c r="K15" i="1"/>
  <c r="J15" i="1"/>
  <c r="L14" i="1"/>
  <c r="K14" i="1"/>
  <c r="J14" i="1"/>
  <c r="L13" i="1"/>
  <c r="K13" i="1"/>
  <c r="J13" i="1"/>
  <c r="L12" i="1"/>
  <c r="K12" i="1"/>
  <c r="J12" i="1"/>
  <c r="L11" i="1"/>
  <c r="K11" i="1"/>
  <c r="J11" i="1"/>
  <c r="L10" i="1"/>
  <c r="K10" i="1"/>
  <c r="J10" i="1"/>
  <c r="L9" i="1"/>
  <c r="K9" i="1"/>
  <c r="J9" i="1"/>
  <c r="L8" i="1"/>
  <c r="K8" i="1"/>
  <c r="J8" i="1"/>
  <c r="L7" i="1"/>
  <c r="K7" i="1"/>
  <c r="J7" i="1"/>
  <c r="L6" i="1"/>
  <c r="K6" i="1"/>
  <c r="J6" i="1"/>
  <c r="L5" i="1"/>
  <c r="K5" i="1"/>
  <c r="J5" i="1"/>
  <c r="L4" i="1"/>
  <c r="K4" i="1"/>
  <c r="J4" i="1"/>
</calcChain>
</file>

<file path=xl/sharedStrings.xml><?xml version="1.0" encoding="utf-8"?>
<sst xmlns="http://schemas.openxmlformats.org/spreadsheetml/2006/main" count="114" uniqueCount="63">
  <si>
    <t>居住地
Residence</t>
    <phoneticPr fontId="2" type="noConversion"/>
  </si>
  <si>
    <t>比較 Change +-%</t>
  </si>
  <si>
    <r>
      <t xml:space="preserve">合計
</t>
    </r>
    <r>
      <rPr>
        <b/>
        <sz val="9"/>
        <rFont val="Times New Roman"/>
        <family val="1"/>
      </rPr>
      <t>Total</t>
    </r>
    <phoneticPr fontId="2" type="noConversion"/>
  </si>
  <si>
    <r>
      <t xml:space="preserve">華僑旅客
</t>
    </r>
    <r>
      <rPr>
        <sz val="9"/>
        <rFont val="Times New Roman"/>
        <family val="1"/>
      </rPr>
      <t>Overseas
Chinese</t>
    </r>
    <phoneticPr fontId="2" type="noConversion"/>
  </si>
  <si>
    <r>
      <t xml:space="preserve">外籍旅客
</t>
    </r>
    <r>
      <rPr>
        <sz val="9"/>
        <rFont val="Times New Roman"/>
        <family val="1"/>
      </rPr>
      <t>Foreigners</t>
    </r>
    <phoneticPr fontId="2" type="noConversion"/>
  </si>
  <si>
    <t>亞洲地區</t>
  </si>
  <si>
    <t>香港.澳門 HongKong. Macao</t>
  </si>
  <si>
    <t>大陸 Mainland China</t>
  </si>
  <si>
    <t>日本 Japan</t>
  </si>
  <si>
    <t>韓國 Korea,Republic of</t>
  </si>
  <si>
    <t>印度 India</t>
  </si>
  <si>
    <t>中東 Middle East</t>
  </si>
  <si>
    <t>東南亞地區</t>
  </si>
  <si>
    <t>東南亞小計 Sub-Total</t>
  </si>
  <si>
    <t>亞洲其他地區 Others</t>
  </si>
  <si>
    <t>亞洲合計 Total</t>
  </si>
  <si>
    <t>美洲地區</t>
  </si>
  <si>
    <t>美洲其他地區 Others</t>
  </si>
  <si>
    <t>美洲合計 Total</t>
  </si>
  <si>
    <t>歐洲地區</t>
  </si>
  <si>
    <t>歐洲其他地區 Others</t>
  </si>
  <si>
    <t>歐洲合計 Total</t>
  </si>
  <si>
    <t>大洋洲</t>
  </si>
  <si>
    <t>大洋洲其他地區 Others</t>
  </si>
  <si>
    <t>大洋洲合計 Total</t>
  </si>
  <si>
    <t>非洲地區</t>
  </si>
  <si>
    <t>非洲其他地區 Others</t>
  </si>
  <si>
    <t>非洲合計 Total</t>
  </si>
  <si>
    <t>未列明 Unstated</t>
  </si>
  <si>
    <t>總計 Grand Total</t>
  </si>
  <si>
    <t>馬來西亞 Malaysia</t>
    <phoneticPr fontId="1" type="noConversion"/>
  </si>
  <si>
    <t>新加坡 Singapore</t>
    <phoneticPr fontId="1" type="noConversion"/>
  </si>
  <si>
    <t>印尼 Indonesia</t>
    <phoneticPr fontId="1" type="noConversion"/>
  </si>
  <si>
    <t>菲律賓 Philippines</t>
    <phoneticPr fontId="1" type="noConversion"/>
  </si>
  <si>
    <t>泰國 Thailand</t>
    <phoneticPr fontId="1" type="noConversion"/>
  </si>
  <si>
    <t>越南 Vietnam</t>
    <phoneticPr fontId="1" type="noConversion"/>
  </si>
  <si>
    <t>東南亞其他地區 Others</t>
    <phoneticPr fontId="1" type="noConversion"/>
  </si>
  <si>
    <t>加拿大 Canada</t>
    <phoneticPr fontId="1" type="noConversion"/>
  </si>
  <si>
    <t>美國 United States of America</t>
    <phoneticPr fontId="1" type="noConversion"/>
  </si>
  <si>
    <t>墨西哥 Mexico</t>
    <phoneticPr fontId="1" type="noConversion"/>
  </si>
  <si>
    <t>巴西 Brazil</t>
    <phoneticPr fontId="1" type="noConversion"/>
  </si>
  <si>
    <t>阿根廷 Argentina</t>
    <phoneticPr fontId="1" type="noConversion"/>
  </si>
  <si>
    <t>比利時 Belgium</t>
    <phoneticPr fontId="1" type="noConversion"/>
  </si>
  <si>
    <t>法國 France</t>
    <phoneticPr fontId="1" type="noConversion"/>
  </si>
  <si>
    <t>德國 Germany</t>
    <phoneticPr fontId="1" type="noConversion"/>
  </si>
  <si>
    <t>義大利 Italy</t>
    <phoneticPr fontId="1" type="noConversion"/>
  </si>
  <si>
    <t>荷蘭 Netherlands</t>
    <phoneticPr fontId="1" type="noConversion"/>
  </si>
  <si>
    <t>瑞士 Switzerland</t>
    <phoneticPr fontId="1" type="noConversion"/>
  </si>
  <si>
    <t>西班牙 Spain</t>
    <phoneticPr fontId="1" type="noConversion"/>
  </si>
  <si>
    <t>英國 United Kingdom</t>
    <phoneticPr fontId="1" type="noConversion"/>
  </si>
  <si>
    <t>奧地利 Austria</t>
    <phoneticPr fontId="1" type="noConversion"/>
  </si>
  <si>
    <t>希臘 Greece</t>
    <phoneticPr fontId="1" type="noConversion"/>
  </si>
  <si>
    <t>瑞典 Sweden</t>
    <phoneticPr fontId="1" type="noConversion"/>
  </si>
  <si>
    <t>俄羅斯 Russian Federation</t>
    <phoneticPr fontId="1" type="noConversion"/>
  </si>
  <si>
    <t>澳大利亞 Australia</t>
    <phoneticPr fontId="1" type="noConversion"/>
  </si>
  <si>
    <t>紐西蘭 New Zealand</t>
    <phoneticPr fontId="1" type="noConversion"/>
  </si>
  <si>
    <t>南非 S. Africa</t>
    <phoneticPr fontId="1" type="noConversion"/>
  </si>
  <si>
    <t>表1-2  108年8月來臺旅客人次及成長率－按居住地分
Table 1-2 Visitor Arrivals by Residence,
August,2019</t>
  </si>
  <si>
    <t>108年8月 Aug.., 2019</t>
  </si>
  <si>
    <t>107年8月 Aug.., 2018</t>
  </si>
  <si>
    <t/>
  </si>
  <si>
    <t>註1: 本表華僑旅客包含持入境特別簽證之大陸地區、港澳居民，及長期旅居境外之無戶籍國民。</t>
  </si>
  <si>
    <t>註2: 資料來源：內政部移民署。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</si>
</sst>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76" formatCode="_-* #,##0_-;\-* #,##0_-;_-* &quot;-&quot;??_-;_-@_-"/>
    <numFmt numFmtId="177" formatCode="#,##0_);[Red]\(#,##0\)"/>
    <numFmt numFmtId="178" formatCode="0.00_ "/>
  </numFmts>
  <fonts count="10" x14ac:knownFonts="1">
    <font>
      <sz val="12"/>
      <color theme="1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9"/>
      <name val="新細明體"/>
      <family val="1"/>
      <charset val="136"/>
    </font>
    <font>
      <b/>
      <sz val="9"/>
      <name val="新細明體"/>
      <family val="1"/>
      <charset val="136"/>
    </font>
    <font>
      <b/>
      <sz val="9"/>
      <name val="Times New Roman"/>
      <family val="1"/>
    </font>
    <font>
      <sz val="9"/>
      <name val="Times New Roman"/>
      <family val="1"/>
    </font>
    <font>
      <sz val="12"/>
      <color theme="1"/>
      <name val="新細明體"/>
      <family val="1"/>
      <charset val="136"/>
      <scheme val="minor"/>
    </font>
    <font>
      <sz val="15"/>
      <color theme="1"/>
      <name val="標楷體"/>
      <family val="4"/>
      <charset val="136"/>
    </font>
    <font>
      <sz val="9"/>
      <color theme="1"/>
      <name val="新細明體"/>
      <family val="1"/>
      <charset val="136"/>
      <scheme val="minor"/>
    </font>
    <font>
      <sz val="10"/>
      <color theme="1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0" fillId="0" borderId="0" xfId="0" applyAlignment="1"/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77" fontId="1" fillId="0" borderId="1" xfId="0" applyNumberFormat="1" applyFont="1" applyBorder="1" applyAlignment="1">
      <alignment vertical="center"/>
    </xf>
    <xf numFmtId="177" fontId="1" fillId="0" borderId="2" xfId="0" applyNumberFormat="1" applyFont="1" applyBorder="1" applyAlignment="1">
      <alignment vertical="center"/>
    </xf>
    <xf numFmtId="178" fontId="1" fillId="0" borderId="1" xfId="0" applyNumberFormat="1" applyFont="1" applyBorder="1" applyAlignment="1">
      <alignment horizontal="right" vertical="center"/>
    </xf>
    <xf numFmtId="0" fontId="1" fillId="0" borderId="0" xfId="0" applyFont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177" fontId="1" fillId="0" borderId="5" xfId="0" applyNumberFormat="1" applyFont="1" applyBorder="1" applyAlignment="1">
      <alignment vertical="center"/>
    </xf>
    <xf numFmtId="177" fontId="1" fillId="0" borderId="6" xfId="0" applyNumberFormat="1" applyFont="1" applyBorder="1" applyAlignment="1">
      <alignment vertical="center"/>
    </xf>
    <xf numFmtId="178" fontId="1" fillId="0" borderId="6" xfId="0" applyNumberFormat="1" applyFont="1" applyBorder="1" applyAlignment="1">
      <alignment horizontal="right" vertical="center"/>
    </xf>
    <xf numFmtId="0" fontId="8" fillId="0" borderId="2" xfId="0" applyFont="1" applyBorder="1" applyAlignment="1">
      <alignment vertical="center" textRotation="255"/>
    </xf>
    <xf numFmtId="0" fontId="1" fillId="0" borderId="6" xfId="0" applyFont="1" applyBorder="1" applyAlignment="1">
      <alignment vertical="center" textRotation="255"/>
    </xf>
    <xf numFmtId="0" fontId="8" fillId="0" borderId="8" xfId="0" applyFont="1" applyBorder="1" applyAlignment="1">
      <alignment vertical="center" textRotation="255"/>
    </xf>
    <xf numFmtId="0" fontId="8" fillId="0" borderId="9" xfId="0" applyFont="1" applyBorder="1" applyAlignment="1">
      <alignment vertical="center" textRotation="255"/>
    </xf>
    <xf numFmtId="0" fontId="1" fillId="0" borderId="2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8" fillId="0" borderId="1" xfId="1" applyNumberFormat="1" applyFont="1" applyBorder="1" applyAlignment="1">
      <alignment horizontal="center" vertical="center"/>
    </xf>
    <xf numFmtId="0" fontId="1" fillId="0" borderId="7" xfId="0" applyFont="1" applyBorder="1" applyAlignment="1">
      <alignment vertical="center"/>
    </xf>
    <xf numFmtId="0" fontId="1" fillId="0" borderId="2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9" fillId="0" borderId="0" xfId="0" applyFont="1" applyAlignment="1">
      <alignment vertical="center"/>
    </xf>
  </cellXfs>
  <cellStyles count="2">
    <cellStyle name="一般" xfId="0" builtinId="0"/>
    <cellStyle name="千分位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381000</xdr:colOff>
      <xdr:row>0</xdr:row>
      <xdr:rowOff>419099</xdr:rowOff>
    </xdr:from>
    <xdr:to>
      <xdr:col>11</xdr:col>
      <xdr:colOff>571500</xdr:colOff>
      <xdr:row>0</xdr:row>
      <xdr:rowOff>790575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410325" y="419099"/>
          <a:ext cx="781050" cy="37147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zh-TW" altLang="en-US" sz="10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單位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:</a:t>
          </a:r>
          <a:r>
            <a:rPr lang="zh-TW" altLang="en-US" sz="10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人次</a:t>
          </a:r>
        </a:p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Unit: Persons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1"/>
  <sheetViews>
    <sheetView tabSelected="1" workbookViewId="0">
      <pane ySplit="3" topLeftCell="A4" activePane="bottomLeft" state="frozen"/>
      <selection pane="bottomLeft" activeCell="N6" sqref="N6"/>
    </sheetView>
  </sheetViews>
  <sheetFormatPr defaultColWidth="9" defaultRowHeight="16.2" x14ac:dyDescent="0.3"/>
  <cols>
    <col min="1" max="1" width="3.33203125" style="1" customWidth="1"/>
    <col min="2" max="2" width="3.88671875" style="1" customWidth="1"/>
    <col min="3" max="3" width="16.109375" style="1" customWidth="1"/>
    <col min="4" max="4" width="8.109375" style="1" customWidth="1"/>
    <col min="5" max="5" width="8" style="1" customWidth="1"/>
    <col min="6" max="6" width="9.109375" style="1" customWidth="1"/>
    <col min="7" max="7" width="8.21875" style="1" customWidth="1"/>
    <col min="8" max="8" width="8" style="1" customWidth="1"/>
    <col min="9" max="9" width="8.44140625" style="1" customWidth="1"/>
    <col min="10" max="10" width="6.44140625" style="1" customWidth="1"/>
    <col min="11" max="11" width="7.33203125" style="1" customWidth="1"/>
    <col min="12" max="12" width="7.77734375" style="1" customWidth="1"/>
    <col min="13" max="16384" width="9" style="1"/>
  </cols>
  <sheetData>
    <row r="1" spans="1:13" ht="63" customHeight="1" x14ac:dyDescent="0.3">
      <c r="A1" s="21" t="s">
        <v>57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</row>
    <row r="2" spans="1:13" s="2" customFormat="1" ht="24.6" customHeight="1" x14ac:dyDescent="0.3">
      <c r="A2" s="23" t="s">
        <v>0</v>
      </c>
      <c r="B2" s="23"/>
      <c r="C2" s="23"/>
      <c r="D2" s="24" t="s">
        <v>58</v>
      </c>
      <c r="E2" s="24"/>
      <c r="F2" s="24"/>
      <c r="G2" s="24" t="s">
        <v>59</v>
      </c>
      <c r="H2" s="24"/>
      <c r="I2" s="24"/>
      <c r="J2" s="24" t="s">
        <v>1</v>
      </c>
      <c r="K2" s="24"/>
      <c r="L2" s="24"/>
    </row>
    <row r="3" spans="1:13" s="2" customFormat="1" ht="48.6" customHeight="1" x14ac:dyDescent="0.3">
      <c r="A3" s="23"/>
      <c r="B3" s="23"/>
      <c r="C3" s="23"/>
      <c r="D3" s="3" t="s">
        <v>2</v>
      </c>
      <c r="E3" s="4" t="s">
        <v>3</v>
      </c>
      <c r="F3" s="4" t="s">
        <v>4</v>
      </c>
      <c r="G3" s="3" t="s">
        <v>2</v>
      </c>
      <c r="H3" s="4" t="s">
        <v>3</v>
      </c>
      <c r="I3" s="4" t="s">
        <v>4</v>
      </c>
      <c r="J3" s="3" t="s">
        <v>2</v>
      </c>
      <c r="K3" s="4" t="s">
        <v>3</v>
      </c>
      <c r="L3" s="4" t="s">
        <v>4</v>
      </c>
    </row>
    <row r="4" spans="1:13" s="8" customFormat="1" ht="15" customHeight="1" x14ac:dyDescent="0.3">
      <c r="A4" s="16" t="s">
        <v>5</v>
      </c>
      <c r="B4" s="19" t="s">
        <v>6</v>
      </c>
      <c r="C4" s="20"/>
      <c r="D4" s="5">
        <f>E4+F4</f>
        <v>186589</v>
      </c>
      <c r="E4" s="5">
        <v>177658</v>
      </c>
      <c r="F4" s="6">
        <v>8931</v>
      </c>
      <c r="G4" s="5">
        <f>H4+I4</f>
        <v>189167</v>
      </c>
      <c r="H4" s="5">
        <v>178849</v>
      </c>
      <c r="I4" s="6">
        <v>10318</v>
      </c>
      <c r="J4" s="7">
        <f>IF(G4=0,"-",((D4/G4)-1)*100)</f>
        <v>-1.3628169818202918</v>
      </c>
      <c r="K4" s="7">
        <f>IF(H4=0,"-",((E4/H4)-1)*100)</f>
        <v>-0.66592488635665026</v>
      </c>
      <c r="L4" s="7">
        <f>IF(I4=0,"-",((F4/I4)-1)*100)</f>
        <v>-13.442527621632095</v>
      </c>
      <c r="M4" s="8" t="s">
        <v>60</v>
      </c>
    </row>
    <row r="5" spans="1:13" s="8" customFormat="1" ht="15" customHeight="1" x14ac:dyDescent="0.3">
      <c r="A5" s="17"/>
      <c r="B5" s="19" t="s">
        <v>7</v>
      </c>
      <c r="C5" s="20"/>
      <c r="D5" s="5">
        <f t="shared" ref="D5:D48" si="0">E5+F5</f>
        <v>282999</v>
      </c>
      <c r="E5" s="5">
        <v>280644</v>
      </c>
      <c r="F5" s="6">
        <v>2355</v>
      </c>
      <c r="G5" s="5">
        <f t="shared" ref="G5:G48" si="1">H5+I5</f>
        <v>256944</v>
      </c>
      <c r="H5" s="5">
        <v>253938</v>
      </c>
      <c r="I5" s="6">
        <v>3006</v>
      </c>
      <c r="J5" s="7">
        <f t="shared" ref="J5:L49" si="2">IF(G5=0,"-",((D5/G5)-1)*100)</f>
        <v>10.140341864375113</v>
      </c>
      <c r="K5" s="7">
        <f t="shared" si="2"/>
        <v>10.516740306689032</v>
      </c>
      <c r="L5" s="7">
        <f t="shared" si="2"/>
        <v>-21.656686626746502</v>
      </c>
      <c r="M5" s="8" t="s">
        <v>60</v>
      </c>
    </row>
    <row r="6" spans="1:13" s="8" customFormat="1" ht="15" customHeight="1" x14ac:dyDescent="0.3">
      <c r="A6" s="17"/>
      <c r="B6" s="19" t="s">
        <v>8</v>
      </c>
      <c r="C6" s="20"/>
      <c r="D6" s="5">
        <f t="shared" si="0"/>
        <v>203510</v>
      </c>
      <c r="E6" s="5">
        <v>198</v>
      </c>
      <c r="F6" s="6">
        <v>203312</v>
      </c>
      <c r="G6" s="5">
        <f t="shared" si="1"/>
        <v>187176</v>
      </c>
      <c r="H6" s="5">
        <v>167</v>
      </c>
      <c r="I6" s="6">
        <v>187009</v>
      </c>
      <c r="J6" s="7">
        <f t="shared" si="2"/>
        <v>8.7265461383938092</v>
      </c>
      <c r="K6" s="7">
        <f t="shared" si="2"/>
        <v>18.562874251497007</v>
      </c>
      <c r="L6" s="7">
        <f t="shared" si="2"/>
        <v>8.7177622467367932</v>
      </c>
      <c r="M6" s="8" t="s">
        <v>60</v>
      </c>
    </row>
    <row r="7" spans="1:13" s="8" customFormat="1" ht="15" customHeight="1" x14ac:dyDescent="0.3">
      <c r="A7" s="17"/>
      <c r="B7" s="19" t="s">
        <v>9</v>
      </c>
      <c r="C7" s="20"/>
      <c r="D7" s="5">
        <f t="shared" si="0"/>
        <v>93694</v>
      </c>
      <c r="E7" s="5">
        <v>317</v>
      </c>
      <c r="F7" s="6">
        <v>93377</v>
      </c>
      <c r="G7" s="5">
        <f t="shared" si="1"/>
        <v>71653</v>
      </c>
      <c r="H7" s="5">
        <v>354</v>
      </c>
      <c r="I7" s="6">
        <v>71299</v>
      </c>
      <c r="J7" s="7">
        <f t="shared" si="2"/>
        <v>30.760749724366043</v>
      </c>
      <c r="K7" s="7">
        <f t="shared" si="2"/>
        <v>-10.451977401129941</v>
      </c>
      <c r="L7" s="7">
        <f t="shared" si="2"/>
        <v>30.96537118332656</v>
      </c>
      <c r="M7" s="8" t="s">
        <v>60</v>
      </c>
    </row>
    <row r="8" spans="1:13" s="8" customFormat="1" ht="15" customHeight="1" x14ac:dyDescent="0.3">
      <c r="A8" s="17"/>
      <c r="B8" s="19" t="s">
        <v>10</v>
      </c>
      <c r="C8" s="20"/>
      <c r="D8" s="5">
        <f t="shared" si="0"/>
        <v>3141</v>
      </c>
      <c r="E8" s="5">
        <v>3</v>
      </c>
      <c r="F8" s="6">
        <v>3138</v>
      </c>
      <c r="G8" s="5">
        <f t="shared" si="1"/>
        <v>3039</v>
      </c>
      <c r="H8" s="5">
        <v>4</v>
      </c>
      <c r="I8" s="6">
        <v>3035</v>
      </c>
      <c r="J8" s="7">
        <f t="shared" si="2"/>
        <v>3.3563672260612076</v>
      </c>
      <c r="K8" s="7">
        <f t="shared" si="2"/>
        <v>-25</v>
      </c>
      <c r="L8" s="7">
        <f t="shared" si="2"/>
        <v>3.3937397034596417</v>
      </c>
      <c r="M8" s="8" t="s">
        <v>60</v>
      </c>
    </row>
    <row r="9" spans="1:13" s="8" customFormat="1" ht="15" customHeight="1" x14ac:dyDescent="0.3">
      <c r="A9" s="17"/>
      <c r="B9" s="19" t="s">
        <v>11</v>
      </c>
      <c r="C9" s="20"/>
      <c r="D9" s="5">
        <f t="shared" si="0"/>
        <v>1883</v>
      </c>
      <c r="E9" s="5">
        <v>10</v>
      </c>
      <c r="F9" s="6">
        <v>1873</v>
      </c>
      <c r="G9" s="5">
        <f t="shared" si="1"/>
        <v>2053</v>
      </c>
      <c r="H9" s="5">
        <v>6</v>
      </c>
      <c r="I9" s="6">
        <v>2047</v>
      </c>
      <c r="J9" s="7">
        <f t="shared" si="2"/>
        <v>-8.2805650267900646</v>
      </c>
      <c r="K9" s="7">
        <f t="shared" si="2"/>
        <v>66.666666666666671</v>
      </c>
      <c r="L9" s="7">
        <f t="shared" si="2"/>
        <v>-8.500244259892531</v>
      </c>
      <c r="M9" s="8" t="s">
        <v>60</v>
      </c>
    </row>
    <row r="10" spans="1:13" s="8" customFormat="1" ht="15" customHeight="1" x14ac:dyDescent="0.3">
      <c r="A10" s="17"/>
      <c r="B10" s="16" t="s">
        <v>12</v>
      </c>
      <c r="C10" s="9" t="s">
        <v>30</v>
      </c>
      <c r="D10" s="5">
        <f>E10+F10</f>
        <v>30161</v>
      </c>
      <c r="E10" s="5">
        <v>66</v>
      </c>
      <c r="F10" s="6">
        <v>30095</v>
      </c>
      <c r="G10" s="5">
        <f t="shared" si="1"/>
        <v>29388</v>
      </c>
      <c r="H10" s="5">
        <v>80</v>
      </c>
      <c r="I10" s="6">
        <v>29308</v>
      </c>
      <c r="J10" s="7">
        <f t="shared" si="2"/>
        <v>2.6303253028447049</v>
      </c>
      <c r="K10" s="7">
        <f t="shared" si="2"/>
        <v>-17.500000000000004</v>
      </c>
      <c r="L10" s="7">
        <f t="shared" si="2"/>
        <v>2.685273645421038</v>
      </c>
      <c r="M10" s="8" t="s">
        <v>60</v>
      </c>
    </row>
    <row r="11" spans="1:13" s="8" customFormat="1" ht="15" customHeight="1" x14ac:dyDescent="0.3">
      <c r="A11" s="17"/>
      <c r="B11" s="17"/>
      <c r="C11" s="10" t="s">
        <v>31</v>
      </c>
      <c r="D11" s="5">
        <f t="shared" si="0"/>
        <v>25085</v>
      </c>
      <c r="E11" s="5">
        <v>28</v>
      </c>
      <c r="F11" s="6">
        <v>25057</v>
      </c>
      <c r="G11" s="5">
        <f t="shared" si="1"/>
        <v>22618</v>
      </c>
      <c r="H11" s="5">
        <v>21</v>
      </c>
      <c r="I11" s="6">
        <v>22597</v>
      </c>
      <c r="J11" s="7">
        <f t="shared" si="2"/>
        <v>10.907242019630381</v>
      </c>
      <c r="K11" s="7">
        <f t="shared" si="2"/>
        <v>33.333333333333329</v>
      </c>
      <c r="L11" s="7">
        <f t="shared" si="2"/>
        <v>10.88640084967032</v>
      </c>
      <c r="M11" s="8" t="s">
        <v>60</v>
      </c>
    </row>
    <row r="12" spans="1:13" s="8" customFormat="1" ht="15" customHeight="1" x14ac:dyDescent="0.3">
      <c r="A12" s="17"/>
      <c r="B12" s="17"/>
      <c r="C12" s="10" t="s">
        <v>32</v>
      </c>
      <c r="D12" s="5">
        <f t="shared" si="0"/>
        <v>17345</v>
      </c>
      <c r="E12" s="5">
        <v>45</v>
      </c>
      <c r="F12" s="6">
        <v>17300</v>
      </c>
      <c r="G12" s="5">
        <f t="shared" si="1"/>
        <v>15996</v>
      </c>
      <c r="H12" s="5">
        <v>34</v>
      </c>
      <c r="I12" s="6">
        <v>15962</v>
      </c>
      <c r="J12" s="7">
        <f t="shared" si="2"/>
        <v>8.4333583395848954</v>
      </c>
      <c r="K12" s="7">
        <f t="shared" si="2"/>
        <v>32.352941176470587</v>
      </c>
      <c r="L12" s="7">
        <f t="shared" si="2"/>
        <v>8.3824082195213645</v>
      </c>
      <c r="M12" s="8" t="s">
        <v>60</v>
      </c>
    </row>
    <row r="13" spans="1:13" s="8" customFormat="1" ht="15" customHeight="1" x14ac:dyDescent="0.3">
      <c r="A13" s="17"/>
      <c r="B13" s="17"/>
      <c r="C13" s="10" t="s">
        <v>33</v>
      </c>
      <c r="D13" s="5">
        <f t="shared" si="0"/>
        <v>33327</v>
      </c>
      <c r="E13" s="5">
        <v>157</v>
      </c>
      <c r="F13" s="6">
        <v>33170</v>
      </c>
      <c r="G13" s="5">
        <f t="shared" si="1"/>
        <v>25611</v>
      </c>
      <c r="H13" s="5">
        <v>202</v>
      </c>
      <c r="I13" s="6">
        <v>25409</v>
      </c>
      <c r="J13" s="7">
        <f t="shared" si="2"/>
        <v>30.127679512709381</v>
      </c>
      <c r="K13" s="7">
        <f t="shared" si="2"/>
        <v>-22.277227722772274</v>
      </c>
      <c r="L13" s="7">
        <f t="shared" si="2"/>
        <v>30.54429532842693</v>
      </c>
      <c r="M13" s="8" t="s">
        <v>60</v>
      </c>
    </row>
    <row r="14" spans="1:13" s="8" customFormat="1" ht="15" customHeight="1" x14ac:dyDescent="0.3">
      <c r="A14" s="17"/>
      <c r="B14" s="17"/>
      <c r="C14" s="10" t="s">
        <v>34</v>
      </c>
      <c r="D14" s="5">
        <f t="shared" si="0"/>
        <v>21045</v>
      </c>
      <c r="E14" s="5">
        <v>27</v>
      </c>
      <c r="F14" s="6">
        <v>21018</v>
      </c>
      <c r="G14" s="5">
        <f t="shared" si="1"/>
        <v>16586</v>
      </c>
      <c r="H14" s="5">
        <v>25</v>
      </c>
      <c r="I14" s="6">
        <v>16561</v>
      </c>
      <c r="J14" s="7">
        <f t="shared" si="2"/>
        <v>26.884119136621255</v>
      </c>
      <c r="K14" s="7">
        <f t="shared" si="2"/>
        <v>8.0000000000000071</v>
      </c>
      <c r="L14" s="7">
        <f t="shared" si="2"/>
        <v>26.912626049151612</v>
      </c>
      <c r="M14" s="8" t="s">
        <v>60</v>
      </c>
    </row>
    <row r="15" spans="1:13" s="8" customFormat="1" ht="15" customHeight="1" x14ac:dyDescent="0.3">
      <c r="A15" s="17"/>
      <c r="B15" s="17"/>
      <c r="C15" s="10" t="s">
        <v>35</v>
      </c>
      <c r="D15" s="5">
        <f t="shared" si="0"/>
        <v>33966</v>
      </c>
      <c r="E15" s="5">
        <v>304</v>
      </c>
      <c r="F15" s="6">
        <v>33662</v>
      </c>
      <c r="G15" s="5">
        <f t="shared" si="1"/>
        <v>41968</v>
      </c>
      <c r="H15" s="5">
        <v>282</v>
      </c>
      <c r="I15" s="6">
        <v>41686</v>
      </c>
      <c r="J15" s="7">
        <f t="shared" si="2"/>
        <v>-19.066908120472736</v>
      </c>
      <c r="K15" s="7">
        <f t="shared" si="2"/>
        <v>7.8014184397163122</v>
      </c>
      <c r="L15" s="7">
        <f t="shared" si="2"/>
        <v>-19.248668617761354</v>
      </c>
      <c r="M15" s="8" t="s">
        <v>60</v>
      </c>
    </row>
    <row r="16" spans="1:13" s="8" customFormat="1" ht="15" customHeight="1" x14ac:dyDescent="0.3">
      <c r="A16" s="17"/>
      <c r="B16" s="17"/>
      <c r="C16" s="10" t="s">
        <v>36</v>
      </c>
      <c r="D16" s="5">
        <f t="shared" ref="D16:I16" si="3">D17-D10-D11-D12-D13-D14-D15</f>
        <v>2770</v>
      </c>
      <c r="E16" s="5">
        <f t="shared" si="3"/>
        <v>22</v>
      </c>
      <c r="F16" s="5">
        <f t="shared" si="3"/>
        <v>2748</v>
      </c>
      <c r="G16" s="5">
        <f t="shared" si="3"/>
        <v>2561</v>
      </c>
      <c r="H16" s="5">
        <f t="shared" si="3"/>
        <v>11</v>
      </c>
      <c r="I16" s="5">
        <f t="shared" si="3"/>
        <v>2550</v>
      </c>
      <c r="J16" s="7">
        <f t="shared" si="2"/>
        <v>8.1608746583365921</v>
      </c>
      <c r="K16" s="7">
        <f t="shared" si="2"/>
        <v>100</v>
      </c>
      <c r="L16" s="7">
        <f t="shared" si="2"/>
        <v>7.7647058823529402</v>
      </c>
      <c r="M16" s="8" t="s">
        <v>60</v>
      </c>
    </row>
    <row r="17" spans="1:13" s="8" customFormat="1" ht="15" customHeight="1" x14ac:dyDescent="0.3">
      <c r="A17" s="17"/>
      <c r="B17" s="18"/>
      <c r="C17" s="10" t="s">
        <v>13</v>
      </c>
      <c r="D17" s="5">
        <f t="shared" si="0"/>
        <v>163699</v>
      </c>
      <c r="E17" s="5">
        <v>649</v>
      </c>
      <c r="F17" s="6">
        <v>163050</v>
      </c>
      <c r="G17" s="5">
        <f t="shared" si="1"/>
        <v>154728</v>
      </c>
      <c r="H17" s="5">
        <v>655</v>
      </c>
      <c r="I17" s="6">
        <v>154073</v>
      </c>
      <c r="J17" s="7">
        <f t="shared" si="2"/>
        <v>5.7979163435189385</v>
      </c>
      <c r="K17" s="7">
        <f t="shared" si="2"/>
        <v>-0.91603053435114212</v>
      </c>
      <c r="L17" s="7">
        <f t="shared" si="2"/>
        <v>5.8264588863720546</v>
      </c>
      <c r="M17" s="8" t="s">
        <v>60</v>
      </c>
    </row>
    <row r="18" spans="1:13" s="8" customFormat="1" ht="15" customHeight="1" x14ac:dyDescent="0.3">
      <c r="A18" s="17"/>
      <c r="B18" s="19" t="s">
        <v>14</v>
      </c>
      <c r="C18" s="20"/>
      <c r="D18" s="5">
        <f t="shared" ref="D18:I18" si="4">D19-D4-D5-D6-D7-D8-D9-D17</f>
        <v>2008</v>
      </c>
      <c r="E18" s="5">
        <f t="shared" si="4"/>
        <v>10</v>
      </c>
      <c r="F18" s="5">
        <f t="shared" si="4"/>
        <v>1998</v>
      </c>
      <c r="G18" s="5">
        <f t="shared" si="4"/>
        <v>1476</v>
      </c>
      <c r="H18" s="5">
        <f t="shared" si="4"/>
        <v>8</v>
      </c>
      <c r="I18" s="5">
        <f t="shared" si="4"/>
        <v>1468</v>
      </c>
      <c r="J18" s="7">
        <f t="shared" si="2"/>
        <v>36.043360433604342</v>
      </c>
      <c r="K18" s="7">
        <f t="shared" si="2"/>
        <v>25</v>
      </c>
      <c r="L18" s="7">
        <f t="shared" si="2"/>
        <v>36.10354223433243</v>
      </c>
      <c r="M18" s="8" t="s">
        <v>60</v>
      </c>
    </row>
    <row r="19" spans="1:13" s="8" customFormat="1" ht="15" customHeight="1" x14ac:dyDescent="0.3">
      <c r="A19" s="18"/>
      <c r="B19" s="19" t="s">
        <v>15</v>
      </c>
      <c r="C19" s="20"/>
      <c r="D19" s="5">
        <f t="shared" si="0"/>
        <v>937523</v>
      </c>
      <c r="E19" s="5">
        <v>459489</v>
      </c>
      <c r="F19" s="6">
        <v>478034</v>
      </c>
      <c r="G19" s="5">
        <f t="shared" si="1"/>
        <v>866236</v>
      </c>
      <c r="H19" s="5">
        <v>433981</v>
      </c>
      <c r="I19" s="6">
        <v>432255</v>
      </c>
      <c r="J19" s="7">
        <f t="shared" si="2"/>
        <v>8.2295125116019108</v>
      </c>
      <c r="K19" s="7">
        <f t="shared" si="2"/>
        <v>5.877676672481047</v>
      </c>
      <c r="L19" s="7">
        <f t="shared" si="2"/>
        <v>10.59073926270373</v>
      </c>
      <c r="M19" s="8" t="s">
        <v>60</v>
      </c>
    </row>
    <row r="20" spans="1:13" s="8" customFormat="1" ht="15" customHeight="1" x14ac:dyDescent="0.3">
      <c r="A20" s="16" t="s">
        <v>16</v>
      </c>
      <c r="B20" s="19" t="s">
        <v>37</v>
      </c>
      <c r="C20" s="20"/>
      <c r="D20" s="5">
        <f t="shared" si="0"/>
        <v>9303</v>
      </c>
      <c r="E20" s="5">
        <v>32</v>
      </c>
      <c r="F20" s="6">
        <v>9271</v>
      </c>
      <c r="G20" s="5">
        <f t="shared" si="1"/>
        <v>9097</v>
      </c>
      <c r="H20" s="5">
        <v>25</v>
      </c>
      <c r="I20" s="6">
        <v>9072</v>
      </c>
      <c r="J20" s="7">
        <f t="shared" si="2"/>
        <v>2.2644827965263348</v>
      </c>
      <c r="K20" s="7">
        <f t="shared" si="2"/>
        <v>28.000000000000004</v>
      </c>
      <c r="L20" s="7">
        <f t="shared" si="2"/>
        <v>2.1935626102292716</v>
      </c>
      <c r="M20" s="8" t="s">
        <v>60</v>
      </c>
    </row>
    <row r="21" spans="1:13" s="8" customFormat="1" ht="15" customHeight="1" x14ac:dyDescent="0.3">
      <c r="A21" s="17"/>
      <c r="B21" s="19" t="s">
        <v>38</v>
      </c>
      <c r="C21" s="20"/>
      <c r="D21" s="5">
        <f t="shared" si="0"/>
        <v>43915</v>
      </c>
      <c r="E21" s="5">
        <v>359</v>
      </c>
      <c r="F21" s="6">
        <v>43556</v>
      </c>
      <c r="G21" s="5">
        <f t="shared" si="1"/>
        <v>41497</v>
      </c>
      <c r="H21" s="5">
        <v>328</v>
      </c>
      <c r="I21" s="6">
        <v>41169</v>
      </c>
      <c r="J21" s="7">
        <f t="shared" si="2"/>
        <v>5.8269272477528444</v>
      </c>
      <c r="K21" s="7">
        <f t="shared" si="2"/>
        <v>9.4512195121951201</v>
      </c>
      <c r="L21" s="7">
        <f t="shared" si="2"/>
        <v>5.7980519322791357</v>
      </c>
      <c r="M21" s="8" t="s">
        <v>60</v>
      </c>
    </row>
    <row r="22" spans="1:13" s="8" customFormat="1" ht="15" customHeight="1" x14ac:dyDescent="0.3">
      <c r="A22" s="17"/>
      <c r="B22" s="19" t="s">
        <v>39</v>
      </c>
      <c r="C22" s="20"/>
      <c r="D22" s="5">
        <f t="shared" si="0"/>
        <v>298</v>
      </c>
      <c r="E22" s="5">
        <v>0</v>
      </c>
      <c r="F22" s="6">
        <v>298</v>
      </c>
      <c r="G22" s="5">
        <f t="shared" si="1"/>
        <v>292</v>
      </c>
      <c r="H22" s="5">
        <v>4</v>
      </c>
      <c r="I22" s="6">
        <v>288</v>
      </c>
      <c r="J22" s="7">
        <f t="shared" si="2"/>
        <v>2.0547945205479534</v>
      </c>
      <c r="K22" s="7">
        <f t="shared" si="2"/>
        <v>-100</v>
      </c>
      <c r="L22" s="7">
        <f t="shared" si="2"/>
        <v>3.4722222222222321</v>
      </c>
      <c r="M22" s="8" t="s">
        <v>60</v>
      </c>
    </row>
    <row r="23" spans="1:13" s="8" customFormat="1" ht="15" customHeight="1" x14ac:dyDescent="0.3">
      <c r="A23" s="17"/>
      <c r="B23" s="19" t="s">
        <v>40</v>
      </c>
      <c r="C23" s="20"/>
      <c r="D23" s="5">
        <f t="shared" si="0"/>
        <v>644</v>
      </c>
      <c r="E23" s="5">
        <v>12</v>
      </c>
      <c r="F23" s="6">
        <v>632</v>
      </c>
      <c r="G23" s="5">
        <f t="shared" si="1"/>
        <v>357</v>
      </c>
      <c r="H23" s="5">
        <v>15</v>
      </c>
      <c r="I23" s="6">
        <v>342</v>
      </c>
      <c r="J23" s="7">
        <f t="shared" si="2"/>
        <v>80.392156862745097</v>
      </c>
      <c r="K23" s="7">
        <f t="shared" si="2"/>
        <v>-19.999999999999996</v>
      </c>
      <c r="L23" s="7">
        <f t="shared" si="2"/>
        <v>84.795321637426895</v>
      </c>
      <c r="M23" s="8" t="s">
        <v>60</v>
      </c>
    </row>
    <row r="24" spans="1:13" s="8" customFormat="1" ht="15" customHeight="1" x14ac:dyDescent="0.3">
      <c r="A24" s="17"/>
      <c r="B24" s="19" t="s">
        <v>41</v>
      </c>
      <c r="C24" s="20"/>
      <c r="D24" s="5">
        <f t="shared" si="0"/>
        <v>58</v>
      </c>
      <c r="E24" s="5">
        <v>2</v>
      </c>
      <c r="F24" s="6">
        <v>56</v>
      </c>
      <c r="G24" s="5">
        <f t="shared" si="1"/>
        <v>81</v>
      </c>
      <c r="H24" s="5">
        <v>2</v>
      </c>
      <c r="I24" s="6">
        <v>79</v>
      </c>
      <c r="J24" s="7">
        <f t="shared" si="2"/>
        <v>-28.395061728395067</v>
      </c>
      <c r="K24" s="7">
        <f t="shared" si="2"/>
        <v>0</v>
      </c>
      <c r="L24" s="7">
        <f t="shared" si="2"/>
        <v>-29.11392405063291</v>
      </c>
      <c r="M24" s="8" t="s">
        <v>60</v>
      </c>
    </row>
    <row r="25" spans="1:13" s="8" customFormat="1" ht="15" customHeight="1" x14ac:dyDescent="0.3">
      <c r="A25" s="17"/>
      <c r="B25" s="19" t="s">
        <v>17</v>
      </c>
      <c r="C25" s="20"/>
      <c r="D25" s="5">
        <f t="shared" ref="D25:I25" si="5">D26-D20-D21-D22-D23-D24</f>
        <v>1565</v>
      </c>
      <c r="E25" s="5">
        <f t="shared" si="5"/>
        <v>19</v>
      </c>
      <c r="F25" s="5">
        <f t="shared" si="5"/>
        <v>1546</v>
      </c>
      <c r="G25" s="5">
        <f t="shared" si="5"/>
        <v>1313</v>
      </c>
      <c r="H25" s="5">
        <f t="shared" si="5"/>
        <v>12</v>
      </c>
      <c r="I25" s="5">
        <f t="shared" si="5"/>
        <v>1301</v>
      </c>
      <c r="J25" s="7">
        <f t="shared" si="2"/>
        <v>19.192688499619194</v>
      </c>
      <c r="K25" s="7">
        <f t="shared" si="2"/>
        <v>58.333333333333329</v>
      </c>
      <c r="L25" s="7">
        <f t="shared" si="2"/>
        <v>18.831667947732523</v>
      </c>
      <c r="M25" s="8" t="s">
        <v>60</v>
      </c>
    </row>
    <row r="26" spans="1:13" s="8" customFormat="1" ht="15" customHeight="1" x14ac:dyDescent="0.3">
      <c r="A26" s="18"/>
      <c r="B26" s="19" t="s">
        <v>18</v>
      </c>
      <c r="C26" s="20"/>
      <c r="D26" s="5">
        <f t="shared" si="0"/>
        <v>55783</v>
      </c>
      <c r="E26" s="5">
        <v>424</v>
      </c>
      <c r="F26" s="6">
        <v>55359</v>
      </c>
      <c r="G26" s="5">
        <f t="shared" si="1"/>
        <v>52637</v>
      </c>
      <c r="H26" s="5">
        <v>386</v>
      </c>
      <c r="I26" s="6">
        <v>52251</v>
      </c>
      <c r="J26" s="7">
        <f t="shared" si="2"/>
        <v>5.9767843912077012</v>
      </c>
      <c r="K26" s="7">
        <f t="shared" si="2"/>
        <v>9.8445595854922185</v>
      </c>
      <c r="L26" s="7">
        <f t="shared" si="2"/>
        <v>5.9482115174829264</v>
      </c>
      <c r="M26" s="8" t="s">
        <v>60</v>
      </c>
    </row>
    <row r="27" spans="1:13" s="8" customFormat="1" ht="15" customHeight="1" x14ac:dyDescent="0.3">
      <c r="A27" s="16" t="s">
        <v>19</v>
      </c>
      <c r="B27" s="19" t="s">
        <v>42</v>
      </c>
      <c r="C27" s="20"/>
      <c r="D27" s="5">
        <f t="shared" si="0"/>
        <v>748</v>
      </c>
      <c r="E27" s="5">
        <v>1</v>
      </c>
      <c r="F27" s="6">
        <v>747</v>
      </c>
      <c r="G27" s="5">
        <f t="shared" si="1"/>
        <v>591</v>
      </c>
      <c r="H27" s="5">
        <v>0</v>
      </c>
      <c r="I27" s="6">
        <v>591</v>
      </c>
      <c r="J27" s="7">
        <f t="shared" si="2"/>
        <v>26.565143824027082</v>
      </c>
      <c r="K27" s="7" t="str">
        <f t="shared" si="2"/>
        <v>-</v>
      </c>
      <c r="L27" s="7">
        <f t="shared" si="2"/>
        <v>26.395939086294405</v>
      </c>
      <c r="M27" s="8" t="s">
        <v>60</v>
      </c>
    </row>
    <row r="28" spans="1:13" s="8" customFormat="1" ht="15" customHeight="1" x14ac:dyDescent="0.3">
      <c r="A28" s="17"/>
      <c r="B28" s="19" t="s">
        <v>43</v>
      </c>
      <c r="C28" s="20"/>
      <c r="D28" s="5">
        <f t="shared" si="0"/>
        <v>5068</v>
      </c>
      <c r="E28" s="5">
        <v>15</v>
      </c>
      <c r="F28" s="6">
        <v>5053</v>
      </c>
      <c r="G28" s="5">
        <f t="shared" si="1"/>
        <v>4544</v>
      </c>
      <c r="H28" s="5">
        <v>13</v>
      </c>
      <c r="I28" s="6">
        <v>4531</v>
      </c>
      <c r="J28" s="7">
        <f t="shared" si="2"/>
        <v>11.531690140845075</v>
      </c>
      <c r="K28" s="7">
        <f t="shared" si="2"/>
        <v>15.384615384615374</v>
      </c>
      <c r="L28" s="7">
        <f t="shared" si="2"/>
        <v>11.520635621275655</v>
      </c>
      <c r="M28" s="8" t="s">
        <v>60</v>
      </c>
    </row>
    <row r="29" spans="1:13" s="8" customFormat="1" ht="15" customHeight="1" x14ac:dyDescent="0.3">
      <c r="A29" s="17"/>
      <c r="B29" s="19" t="s">
        <v>44</v>
      </c>
      <c r="C29" s="20"/>
      <c r="D29" s="5">
        <f t="shared" si="0"/>
        <v>4550</v>
      </c>
      <c r="E29" s="5">
        <v>8</v>
      </c>
      <c r="F29" s="6">
        <v>4542</v>
      </c>
      <c r="G29" s="5">
        <f t="shared" si="1"/>
        <v>4437</v>
      </c>
      <c r="H29" s="5">
        <v>11</v>
      </c>
      <c r="I29" s="6">
        <v>4426</v>
      </c>
      <c r="J29" s="7">
        <f t="shared" si="2"/>
        <v>2.5467658327698928</v>
      </c>
      <c r="K29" s="7">
        <f t="shared" si="2"/>
        <v>-27.27272727272727</v>
      </c>
      <c r="L29" s="7">
        <f t="shared" si="2"/>
        <v>2.6208766380479087</v>
      </c>
      <c r="M29" s="8" t="s">
        <v>60</v>
      </c>
    </row>
    <row r="30" spans="1:13" s="8" customFormat="1" ht="15" customHeight="1" x14ac:dyDescent="0.3">
      <c r="A30" s="17"/>
      <c r="B30" s="19" t="s">
        <v>45</v>
      </c>
      <c r="C30" s="20"/>
      <c r="D30" s="5">
        <f t="shared" si="0"/>
        <v>1560</v>
      </c>
      <c r="E30" s="5">
        <v>3</v>
      </c>
      <c r="F30" s="6">
        <v>1557</v>
      </c>
      <c r="G30" s="5">
        <f t="shared" si="1"/>
        <v>1466</v>
      </c>
      <c r="H30" s="5">
        <v>8</v>
      </c>
      <c r="I30" s="6">
        <v>1458</v>
      </c>
      <c r="J30" s="7">
        <f t="shared" si="2"/>
        <v>6.4120054570259155</v>
      </c>
      <c r="K30" s="7">
        <f t="shared" si="2"/>
        <v>-62.5</v>
      </c>
      <c r="L30" s="7">
        <f t="shared" si="2"/>
        <v>6.7901234567901314</v>
      </c>
      <c r="M30" s="8" t="s">
        <v>60</v>
      </c>
    </row>
    <row r="31" spans="1:13" s="8" customFormat="1" ht="15" customHeight="1" x14ac:dyDescent="0.3">
      <c r="A31" s="17"/>
      <c r="B31" s="19" t="s">
        <v>46</v>
      </c>
      <c r="C31" s="20"/>
      <c r="D31" s="5">
        <f t="shared" si="0"/>
        <v>2124</v>
      </c>
      <c r="E31" s="5">
        <v>0</v>
      </c>
      <c r="F31" s="6">
        <v>2124</v>
      </c>
      <c r="G31" s="5">
        <f t="shared" si="1"/>
        <v>2048</v>
      </c>
      <c r="H31" s="5">
        <v>2</v>
      </c>
      <c r="I31" s="6">
        <v>2046</v>
      </c>
      <c r="J31" s="7">
        <f t="shared" si="2"/>
        <v>3.7109375</v>
      </c>
      <c r="K31" s="7">
        <f t="shared" si="2"/>
        <v>-100</v>
      </c>
      <c r="L31" s="7">
        <f t="shared" si="2"/>
        <v>3.8123167155425186</v>
      </c>
      <c r="M31" s="8" t="s">
        <v>60</v>
      </c>
    </row>
    <row r="32" spans="1:13" s="8" customFormat="1" ht="15" customHeight="1" x14ac:dyDescent="0.3">
      <c r="A32" s="17"/>
      <c r="B32" s="19" t="s">
        <v>47</v>
      </c>
      <c r="C32" s="20"/>
      <c r="D32" s="5">
        <f t="shared" si="0"/>
        <v>728</v>
      </c>
      <c r="E32" s="5">
        <v>2</v>
      </c>
      <c r="F32" s="6">
        <v>726</v>
      </c>
      <c r="G32" s="5">
        <f t="shared" si="1"/>
        <v>729</v>
      </c>
      <c r="H32" s="5">
        <v>2</v>
      </c>
      <c r="I32" s="6">
        <v>727</v>
      </c>
      <c r="J32" s="7">
        <f t="shared" si="2"/>
        <v>-0.137174211248281</v>
      </c>
      <c r="K32" s="7">
        <f t="shared" si="2"/>
        <v>0</v>
      </c>
      <c r="L32" s="7">
        <f t="shared" si="2"/>
        <v>-0.13755158184318717</v>
      </c>
      <c r="M32" s="8" t="s">
        <v>60</v>
      </c>
    </row>
    <row r="33" spans="1:13" s="8" customFormat="1" ht="15" customHeight="1" x14ac:dyDescent="0.3">
      <c r="A33" s="17"/>
      <c r="B33" s="19" t="s">
        <v>48</v>
      </c>
      <c r="C33" s="20"/>
      <c r="D33" s="5">
        <f t="shared" si="0"/>
        <v>1399</v>
      </c>
      <c r="E33" s="5">
        <v>7</v>
      </c>
      <c r="F33" s="6">
        <v>1392</v>
      </c>
      <c r="G33" s="5">
        <f t="shared" si="1"/>
        <v>1208</v>
      </c>
      <c r="H33" s="5">
        <v>11</v>
      </c>
      <c r="I33" s="6">
        <v>1197</v>
      </c>
      <c r="J33" s="7">
        <f t="shared" si="2"/>
        <v>15.81125827814569</v>
      </c>
      <c r="K33" s="7">
        <f t="shared" si="2"/>
        <v>-36.363636363636367</v>
      </c>
      <c r="L33" s="7">
        <f t="shared" si="2"/>
        <v>16.2907268170426</v>
      </c>
      <c r="M33" s="8" t="s">
        <v>60</v>
      </c>
    </row>
    <row r="34" spans="1:13" s="8" customFormat="1" ht="15" customHeight="1" x14ac:dyDescent="0.3">
      <c r="A34" s="17"/>
      <c r="B34" s="19" t="s">
        <v>49</v>
      </c>
      <c r="C34" s="20"/>
      <c r="D34" s="5">
        <f t="shared" si="0"/>
        <v>5868</v>
      </c>
      <c r="E34" s="5">
        <v>19</v>
      </c>
      <c r="F34" s="6">
        <v>5849</v>
      </c>
      <c r="G34" s="5">
        <f t="shared" si="1"/>
        <v>5473</v>
      </c>
      <c r="H34" s="5">
        <v>14</v>
      </c>
      <c r="I34" s="6">
        <v>5459</v>
      </c>
      <c r="J34" s="7">
        <f t="shared" si="2"/>
        <v>7.2172483098848828</v>
      </c>
      <c r="K34" s="7">
        <f t="shared" si="2"/>
        <v>35.714285714285722</v>
      </c>
      <c r="L34" s="7">
        <f t="shared" si="2"/>
        <v>7.1441655980948982</v>
      </c>
      <c r="M34" s="8" t="s">
        <v>60</v>
      </c>
    </row>
    <row r="35" spans="1:13" s="8" customFormat="1" ht="15" customHeight="1" x14ac:dyDescent="0.3">
      <c r="A35" s="17"/>
      <c r="B35" s="19" t="s">
        <v>50</v>
      </c>
      <c r="C35" s="20"/>
      <c r="D35" s="5">
        <f t="shared" si="0"/>
        <v>736</v>
      </c>
      <c r="E35" s="5">
        <v>1</v>
      </c>
      <c r="F35" s="6">
        <v>735</v>
      </c>
      <c r="G35" s="5">
        <f t="shared" si="1"/>
        <v>853</v>
      </c>
      <c r="H35" s="5">
        <v>4</v>
      </c>
      <c r="I35" s="6">
        <v>849</v>
      </c>
      <c r="J35" s="7">
        <f t="shared" si="2"/>
        <v>-13.716295427901526</v>
      </c>
      <c r="K35" s="7">
        <f t="shared" si="2"/>
        <v>-75</v>
      </c>
      <c r="L35" s="7">
        <f t="shared" si="2"/>
        <v>-13.427561837455826</v>
      </c>
      <c r="M35" s="8" t="s">
        <v>60</v>
      </c>
    </row>
    <row r="36" spans="1:13" s="8" customFormat="1" ht="15" customHeight="1" x14ac:dyDescent="0.3">
      <c r="A36" s="17"/>
      <c r="B36" s="19" t="s">
        <v>51</v>
      </c>
      <c r="C36" s="20"/>
      <c r="D36" s="5">
        <f t="shared" si="0"/>
        <v>134</v>
      </c>
      <c r="E36" s="5">
        <v>0</v>
      </c>
      <c r="F36" s="6">
        <v>134</v>
      </c>
      <c r="G36" s="5">
        <f t="shared" si="1"/>
        <v>155</v>
      </c>
      <c r="H36" s="5">
        <v>0</v>
      </c>
      <c r="I36" s="6">
        <v>155</v>
      </c>
      <c r="J36" s="7">
        <f t="shared" si="2"/>
        <v>-13.548387096774196</v>
      </c>
      <c r="K36" s="7" t="str">
        <f t="shared" si="2"/>
        <v>-</v>
      </c>
      <c r="L36" s="7">
        <f t="shared" si="2"/>
        <v>-13.548387096774196</v>
      </c>
      <c r="M36" s="8" t="s">
        <v>60</v>
      </c>
    </row>
    <row r="37" spans="1:13" s="8" customFormat="1" ht="15" customHeight="1" x14ac:dyDescent="0.3">
      <c r="A37" s="17"/>
      <c r="B37" s="19" t="s">
        <v>52</v>
      </c>
      <c r="C37" s="20"/>
      <c r="D37" s="5">
        <f t="shared" si="0"/>
        <v>547</v>
      </c>
      <c r="E37" s="5">
        <v>1</v>
      </c>
      <c r="F37" s="6">
        <v>546</v>
      </c>
      <c r="G37" s="5">
        <f t="shared" si="1"/>
        <v>504</v>
      </c>
      <c r="H37" s="5">
        <v>0</v>
      </c>
      <c r="I37" s="6">
        <v>504</v>
      </c>
      <c r="J37" s="7">
        <f t="shared" si="2"/>
        <v>8.5317460317460245</v>
      </c>
      <c r="K37" s="7" t="str">
        <f t="shared" si="2"/>
        <v>-</v>
      </c>
      <c r="L37" s="7">
        <f t="shared" si="2"/>
        <v>8.333333333333325</v>
      </c>
      <c r="M37" s="8" t="s">
        <v>60</v>
      </c>
    </row>
    <row r="38" spans="1:13" s="8" customFormat="1" ht="15" customHeight="1" x14ac:dyDescent="0.3">
      <c r="A38" s="17"/>
      <c r="B38" s="19" t="s">
        <v>53</v>
      </c>
      <c r="C38" s="20"/>
      <c r="D38" s="5">
        <f t="shared" si="0"/>
        <v>1508</v>
      </c>
      <c r="E38" s="5">
        <v>0</v>
      </c>
      <c r="F38" s="6">
        <v>1508</v>
      </c>
      <c r="G38" s="5">
        <f t="shared" si="1"/>
        <v>694</v>
      </c>
      <c r="H38" s="5">
        <v>0</v>
      </c>
      <c r="I38" s="6">
        <v>694</v>
      </c>
      <c r="J38" s="7">
        <f t="shared" si="2"/>
        <v>117.29106628242074</v>
      </c>
      <c r="K38" s="7" t="str">
        <f t="shared" si="2"/>
        <v>-</v>
      </c>
      <c r="L38" s="7">
        <f t="shared" si="2"/>
        <v>117.29106628242074</v>
      </c>
      <c r="M38" s="8" t="s">
        <v>60</v>
      </c>
    </row>
    <row r="39" spans="1:13" s="8" customFormat="1" ht="15" customHeight="1" x14ac:dyDescent="0.3">
      <c r="A39" s="17"/>
      <c r="B39" s="19" t="s">
        <v>20</v>
      </c>
      <c r="C39" s="20"/>
      <c r="D39" s="5">
        <f t="shared" ref="D39:I39" si="6">D40-D27-D28-D29-D30-D31-D32-D33-D34-D35-D36-D37-D38</f>
        <v>4356</v>
      </c>
      <c r="E39" s="5">
        <f t="shared" si="6"/>
        <v>4</v>
      </c>
      <c r="F39" s="5">
        <f t="shared" si="6"/>
        <v>4352</v>
      </c>
      <c r="G39" s="5">
        <f t="shared" si="6"/>
        <v>3828</v>
      </c>
      <c r="H39" s="5">
        <f t="shared" si="6"/>
        <v>2</v>
      </c>
      <c r="I39" s="5">
        <f t="shared" si="6"/>
        <v>3826</v>
      </c>
      <c r="J39" s="7">
        <f t="shared" si="2"/>
        <v>13.793103448275868</v>
      </c>
      <c r="K39" s="7">
        <f t="shared" si="2"/>
        <v>100</v>
      </c>
      <c r="L39" s="7">
        <f t="shared" si="2"/>
        <v>13.748039728175643</v>
      </c>
      <c r="M39" s="8" t="s">
        <v>60</v>
      </c>
    </row>
    <row r="40" spans="1:13" s="8" customFormat="1" ht="15" customHeight="1" x14ac:dyDescent="0.3">
      <c r="A40" s="18"/>
      <c r="B40" s="19" t="s">
        <v>21</v>
      </c>
      <c r="C40" s="20"/>
      <c r="D40" s="5">
        <f t="shared" si="0"/>
        <v>29326</v>
      </c>
      <c r="E40" s="5">
        <v>61</v>
      </c>
      <c r="F40" s="6">
        <v>29265</v>
      </c>
      <c r="G40" s="5">
        <f t="shared" si="1"/>
        <v>26530</v>
      </c>
      <c r="H40" s="5">
        <v>67</v>
      </c>
      <c r="I40" s="6">
        <v>26463</v>
      </c>
      <c r="J40" s="7">
        <f t="shared" si="2"/>
        <v>10.539012438748596</v>
      </c>
      <c r="K40" s="7">
        <f t="shared" si="2"/>
        <v>-8.9552238805970177</v>
      </c>
      <c r="L40" s="7">
        <f t="shared" si="2"/>
        <v>10.588368665684156</v>
      </c>
      <c r="M40" s="8" t="s">
        <v>60</v>
      </c>
    </row>
    <row r="41" spans="1:13" s="8" customFormat="1" ht="15" customHeight="1" x14ac:dyDescent="0.3">
      <c r="A41" s="16" t="s">
        <v>22</v>
      </c>
      <c r="B41" s="19" t="s">
        <v>54</v>
      </c>
      <c r="C41" s="20"/>
      <c r="D41" s="5">
        <f t="shared" si="0"/>
        <v>5326</v>
      </c>
      <c r="E41" s="5">
        <v>12</v>
      </c>
      <c r="F41" s="6">
        <v>5314</v>
      </c>
      <c r="G41" s="5">
        <f t="shared" si="1"/>
        <v>5391</v>
      </c>
      <c r="H41" s="5">
        <v>16</v>
      </c>
      <c r="I41" s="6">
        <v>5375</v>
      </c>
      <c r="J41" s="7">
        <f t="shared" si="2"/>
        <v>-1.2057132257466185</v>
      </c>
      <c r="K41" s="7">
        <f t="shared" si="2"/>
        <v>-25</v>
      </c>
      <c r="L41" s="7">
        <f t="shared" si="2"/>
        <v>-1.1348837209302354</v>
      </c>
      <c r="M41" s="8" t="s">
        <v>60</v>
      </c>
    </row>
    <row r="42" spans="1:13" s="8" customFormat="1" ht="15" customHeight="1" x14ac:dyDescent="0.3">
      <c r="A42" s="17"/>
      <c r="B42" s="19" t="s">
        <v>55</v>
      </c>
      <c r="C42" s="20"/>
      <c r="D42" s="5">
        <f t="shared" si="0"/>
        <v>1264</v>
      </c>
      <c r="E42" s="5">
        <v>2</v>
      </c>
      <c r="F42" s="6">
        <v>1262</v>
      </c>
      <c r="G42" s="5">
        <f t="shared" si="1"/>
        <v>900</v>
      </c>
      <c r="H42" s="5">
        <v>2</v>
      </c>
      <c r="I42" s="6">
        <v>898</v>
      </c>
      <c r="J42" s="7">
        <f t="shared" si="2"/>
        <v>40.444444444444436</v>
      </c>
      <c r="K42" s="7">
        <f t="shared" si="2"/>
        <v>0</v>
      </c>
      <c r="L42" s="7">
        <f t="shared" si="2"/>
        <v>40.534521158129166</v>
      </c>
      <c r="M42" s="8" t="s">
        <v>60</v>
      </c>
    </row>
    <row r="43" spans="1:13" s="8" customFormat="1" ht="15" customHeight="1" x14ac:dyDescent="0.3">
      <c r="A43" s="17"/>
      <c r="B43" s="19" t="s">
        <v>23</v>
      </c>
      <c r="C43" s="20"/>
      <c r="D43" s="5">
        <f t="shared" ref="D43:I43" si="7">D44-D41-D42</f>
        <v>311</v>
      </c>
      <c r="E43" s="5">
        <f t="shared" si="7"/>
        <v>0</v>
      </c>
      <c r="F43" s="5">
        <f t="shared" si="7"/>
        <v>311</v>
      </c>
      <c r="G43" s="5">
        <f t="shared" si="7"/>
        <v>251</v>
      </c>
      <c r="H43" s="5">
        <f t="shared" si="7"/>
        <v>1</v>
      </c>
      <c r="I43" s="5">
        <f t="shared" si="7"/>
        <v>250</v>
      </c>
      <c r="J43" s="7">
        <f t="shared" si="2"/>
        <v>23.904382470119522</v>
      </c>
      <c r="K43" s="7">
        <f t="shared" si="2"/>
        <v>-100</v>
      </c>
      <c r="L43" s="7">
        <f t="shared" si="2"/>
        <v>24.4</v>
      </c>
      <c r="M43" s="8" t="s">
        <v>60</v>
      </c>
    </row>
    <row r="44" spans="1:13" s="8" customFormat="1" ht="15" customHeight="1" x14ac:dyDescent="0.3">
      <c r="A44" s="18"/>
      <c r="B44" s="19" t="s">
        <v>24</v>
      </c>
      <c r="C44" s="20"/>
      <c r="D44" s="5">
        <f t="shared" si="0"/>
        <v>6901</v>
      </c>
      <c r="E44" s="5">
        <v>14</v>
      </c>
      <c r="F44" s="6">
        <v>6887</v>
      </c>
      <c r="G44" s="5">
        <f t="shared" si="1"/>
        <v>6542</v>
      </c>
      <c r="H44" s="5">
        <v>19</v>
      </c>
      <c r="I44" s="6">
        <v>6523</v>
      </c>
      <c r="J44" s="7">
        <f t="shared" si="2"/>
        <v>5.4876184653011251</v>
      </c>
      <c r="K44" s="7">
        <f t="shared" si="2"/>
        <v>-26.315789473684216</v>
      </c>
      <c r="L44" s="7">
        <f t="shared" si="2"/>
        <v>5.5802544841330626</v>
      </c>
      <c r="M44" s="8" t="s">
        <v>60</v>
      </c>
    </row>
    <row r="45" spans="1:13" s="8" customFormat="1" ht="20.25" customHeight="1" x14ac:dyDescent="0.3">
      <c r="A45" s="16" t="s">
        <v>25</v>
      </c>
      <c r="B45" s="19" t="s">
        <v>56</v>
      </c>
      <c r="C45" s="20"/>
      <c r="D45" s="5">
        <f t="shared" si="0"/>
        <v>678</v>
      </c>
      <c r="E45" s="5">
        <v>5</v>
      </c>
      <c r="F45" s="6">
        <v>673</v>
      </c>
      <c r="G45" s="5">
        <f t="shared" si="1"/>
        <v>622</v>
      </c>
      <c r="H45" s="5">
        <v>5</v>
      </c>
      <c r="I45" s="6">
        <v>617</v>
      </c>
      <c r="J45" s="7">
        <f t="shared" si="2"/>
        <v>9.0032154340836001</v>
      </c>
      <c r="K45" s="7">
        <f t="shared" si="2"/>
        <v>0</v>
      </c>
      <c r="L45" s="7">
        <f t="shared" si="2"/>
        <v>9.0761750405186312</v>
      </c>
      <c r="M45" s="8" t="s">
        <v>60</v>
      </c>
    </row>
    <row r="46" spans="1:13" s="8" customFormat="1" ht="17.25" customHeight="1" x14ac:dyDescent="0.3">
      <c r="A46" s="17"/>
      <c r="B46" s="19" t="s">
        <v>26</v>
      </c>
      <c r="C46" s="20"/>
      <c r="D46" s="5">
        <f t="shared" ref="D46:I46" si="8">D47-D45</f>
        <v>581</v>
      </c>
      <c r="E46" s="5">
        <f t="shared" si="8"/>
        <v>1</v>
      </c>
      <c r="F46" s="5">
        <f t="shared" si="8"/>
        <v>580</v>
      </c>
      <c r="G46" s="5">
        <f t="shared" si="8"/>
        <v>563</v>
      </c>
      <c r="H46" s="5">
        <f t="shared" si="8"/>
        <v>5</v>
      </c>
      <c r="I46" s="5">
        <f t="shared" si="8"/>
        <v>558</v>
      </c>
      <c r="J46" s="7">
        <f t="shared" si="2"/>
        <v>3.1971580817051537</v>
      </c>
      <c r="K46" s="7">
        <f t="shared" si="2"/>
        <v>-80</v>
      </c>
      <c r="L46" s="7">
        <f t="shared" si="2"/>
        <v>3.9426523297491078</v>
      </c>
      <c r="M46" s="8" t="s">
        <v>60</v>
      </c>
    </row>
    <row r="47" spans="1:13" s="8" customFormat="1" ht="19.5" customHeight="1" x14ac:dyDescent="0.3">
      <c r="A47" s="18"/>
      <c r="B47" s="26" t="s">
        <v>27</v>
      </c>
      <c r="C47" s="27"/>
      <c r="D47" s="5">
        <f t="shared" si="0"/>
        <v>1259</v>
      </c>
      <c r="E47" s="5">
        <v>6</v>
      </c>
      <c r="F47" s="6">
        <v>1253</v>
      </c>
      <c r="G47" s="5">
        <f t="shared" si="1"/>
        <v>1185</v>
      </c>
      <c r="H47" s="5">
        <v>10</v>
      </c>
      <c r="I47" s="6">
        <v>1175</v>
      </c>
      <c r="J47" s="7">
        <f t="shared" si="2"/>
        <v>6.2447257383966281</v>
      </c>
      <c r="K47" s="7">
        <f t="shared" si="2"/>
        <v>-40</v>
      </c>
      <c r="L47" s="7">
        <f t="shared" si="2"/>
        <v>6.6382978723404262</v>
      </c>
      <c r="M47" s="8" t="s">
        <v>60</v>
      </c>
    </row>
    <row r="48" spans="1:13" s="8" customFormat="1" ht="15" customHeight="1" x14ac:dyDescent="0.3">
      <c r="A48" s="11"/>
      <c r="B48" s="28" t="s">
        <v>28</v>
      </c>
      <c r="C48" s="27"/>
      <c r="D48" s="5">
        <f t="shared" si="0"/>
        <v>145</v>
      </c>
      <c r="E48" s="5">
        <v>86</v>
      </c>
      <c r="F48" s="12">
        <v>59</v>
      </c>
      <c r="G48" s="5">
        <f t="shared" si="1"/>
        <v>122</v>
      </c>
      <c r="H48" s="13">
        <v>67</v>
      </c>
      <c r="I48" s="12">
        <v>55</v>
      </c>
      <c r="J48" s="14">
        <f t="shared" si="2"/>
        <v>18.852459016393453</v>
      </c>
      <c r="K48" s="14">
        <f t="shared" si="2"/>
        <v>28.358208955223873</v>
      </c>
      <c r="L48" s="14">
        <f t="shared" si="2"/>
        <v>7.2727272727272751</v>
      </c>
      <c r="M48" s="8" t="s">
        <v>60</v>
      </c>
    </row>
    <row r="49" spans="1:13" s="8" customFormat="1" ht="15" customHeight="1" x14ac:dyDescent="0.3">
      <c r="A49" s="15"/>
      <c r="B49" s="25" t="s">
        <v>29</v>
      </c>
      <c r="C49" s="20"/>
      <c r="D49" s="5">
        <f>D19+D26+D40+D44+D47+D48</f>
        <v>1030937</v>
      </c>
      <c r="E49" s="5">
        <f t="shared" ref="E49:I49" si="9">E19+E26+E40+E44+E47+E48</f>
        <v>460080</v>
      </c>
      <c r="F49" s="5">
        <f t="shared" si="9"/>
        <v>570857</v>
      </c>
      <c r="G49" s="5">
        <f t="shared" si="9"/>
        <v>953252</v>
      </c>
      <c r="H49" s="5">
        <f t="shared" si="9"/>
        <v>434530</v>
      </c>
      <c r="I49" s="5">
        <f t="shared" si="9"/>
        <v>518722</v>
      </c>
      <c r="J49" s="7">
        <f t="shared" si="2"/>
        <v>8.1494714933721504</v>
      </c>
      <c r="K49" s="7">
        <f t="shared" si="2"/>
        <v>5.8799162313303954</v>
      </c>
      <c r="L49" s="7">
        <f t="shared" si="2"/>
        <v>10.050662975543734</v>
      </c>
      <c r="M49" s="8" t="s">
        <v>60</v>
      </c>
    </row>
    <row r="50" spans="1:13" x14ac:dyDescent="0.3">
      <c r="A50" s="29" t="s">
        <v>61</v>
      </c>
    </row>
    <row r="51" spans="1:13" x14ac:dyDescent="0.3">
      <c r="A51" s="29" t="s">
        <v>62</v>
      </c>
    </row>
  </sheetData>
  <mergeCells count="49">
    <mergeCell ref="B49:C49"/>
    <mergeCell ref="B39:C39"/>
    <mergeCell ref="B40:C40"/>
    <mergeCell ref="A41:A44"/>
    <mergeCell ref="B41:C41"/>
    <mergeCell ref="B42:C42"/>
    <mergeCell ref="B43:C43"/>
    <mergeCell ref="B44:C44"/>
    <mergeCell ref="A45:A47"/>
    <mergeCell ref="B45:C45"/>
    <mergeCell ref="B46:C46"/>
    <mergeCell ref="B47:C47"/>
    <mergeCell ref="B48:C48"/>
    <mergeCell ref="B33:C33"/>
    <mergeCell ref="B34:C34"/>
    <mergeCell ref="B35:C35"/>
    <mergeCell ref="B36:C36"/>
    <mergeCell ref="B37:C37"/>
    <mergeCell ref="B38:C38"/>
    <mergeCell ref="B24:C24"/>
    <mergeCell ref="B25:C25"/>
    <mergeCell ref="B26:C26"/>
    <mergeCell ref="A27:A40"/>
    <mergeCell ref="B27:C27"/>
    <mergeCell ref="B28:C28"/>
    <mergeCell ref="B29:C29"/>
    <mergeCell ref="B30:C30"/>
    <mergeCell ref="B31:C31"/>
    <mergeCell ref="B32:C32"/>
    <mergeCell ref="A20:A26"/>
    <mergeCell ref="B20:C20"/>
    <mergeCell ref="B21:C21"/>
    <mergeCell ref="B22:C22"/>
    <mergeCell ref="B23:C23"/>
    <mergeCell ref="A1:L1"/>
    <mergeCell ref="A2:C3"/>
    <mergeCell ref="D2:F2"/>
    <mergeCell ref="G2:I2"/>
    <mergeCell ref="J2:L2"/>
    <mergeCell ref="A4:A19"/>
    <mergeCell ref="B4:C4"/>
    <mergeCell ref="B5:C5"/>
    <mergeCell ref="B6:C6"/>
    <mergeCell ref="B7:C7"/>
    <mergeCell ref="B8:C8"/>
    <mergeCell ref="B9:C9"/>
    <mergeCell ref="B10:B17"/>
    <mergeCell ref="B18:C18"/>
    <mergeCell ref="B19:C19"/>
  </mergeCells>
  <phoneticPr fontId="1" type="noConversion"/>
  <printOptions horizontalCentered="1"/>
  <pageMargins left="0.35433070866141736" right="0.39370078740157483" top="0.31496062992125984" bottom="0.35433070866141736" header="0.31496062992125984" footer="0.31496062992125984"/>
  <pageSetup paperSize="9" scale="9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來臺旅客按居住地</vt:lpstr>
    </vt:vector>
  </TitlesOfParts>
  <Company>more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demi</dc:creator>
  <cp:lastModifiedBy>任建功</cp:lastModifiedBy>
  <cp:lastPrinted>2019-09-17T05:53:14Z</cp:lastPrinted>
  <dcterms:created xsi:type="dcterms:W3CDTF">2018-08-16T04:21:57Z</dcterms:created>
  <dcterms:modified xsi:type="dcterms:W3CDTF">2019-09-17T06:07:15Z</dcterms:modified>
</cp:coreProperties>
</file>