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25" tabRatio="703" activeTab="11"/>
  </bookViews>
  <sheets>
    <sheet name="1月份" sheetId="1" r:id="rId1"/>
    <sheet name="2月份" sheetId="2" r:id="rId2"/>
    <sheet name="3月份" sheetId="3" r:id="rId3"/>
    <sheet name="4月份" sheetId="4" r:id="rId4"/>
    <sheet name="5月份" sheetId="5" r:id="rId5"/>
    <sheet name="6月份" sheetId="6" r:id="rId6"/>
    <sheet name="7月份" sheetId="7" r:id="rId7"/>
    <sheet name="8月份" sheetId="8" r:id="rId8"/>
    <sheet name="9月份" sheetId="9" r:id="rId9"/>
    <sheet name="10月份" sheetId="10" r:id="rId10"/>
    <sheet name="11月份" sheetId="11" r:id="rId11"/>
    <sheet name="12月份" sheetId="12" r:id="rId12"/>
    <sheet name="107年(1-12)" sheetId="13" r:id="rId13"/>
  </sheets>
  <calcPr calcId="162913"/>
</workbook>
</file>

<file path=xl/calcChain.xml><?xml version="1.0" encoding="utf-8"?>
<calcChain xmlns="http://schemas.openxmlformats.org/spreadsheetml/2006/main">
  <c r="B15" i="12" l="1"/>
  <c r="C15" i="12"/>
  <c r="D15" i="12"/>
  <c r="E15" i="12"/>
  <c r="F15" i="12"/>
  <c r="G15" i="12"/>
  <c r="N14" i="13" l="1"/>
  <c r="F4" i="2" l="1"/>
  <c r="F5" i="2"/>
  <c r="F6" i="2"/>
  <c r="F7" i="2"/>
  <c r="F8" i="2"/>
  <c r="F9" i="2"/>
  <c r="F10" i="2"/>
  <c r="F11" i="2"/>
  <c r="F12" i="2"/>
  <c r="F13" i="2"/>
  <c r="F14" i="2"/>
  <c r="F14" i="1"/>
  <c r="J15" i="12" l="1"/>
  <c r="J14" i="12"/>
  <c r="J13" i="12"/>
  <c r="J12" i="12"/>
  <c r="J11" i="12"/>
  <c r="J9" i="12"/>
  <c r="J8" i="12"/>
  <c r="J7" i="12"/>
  <c r="J6" i="12"/>
  <c r="J5" i="12"/>
  <c r="J4" i="12"/>
  <c r="J3" i="12"/>
  <c r="N13" i="13" l="1"/>
  <c r="N15" i="13" l="1"/>
  <c r="M15" i="13"/>
  <c r="L15" i="13"/>
  <c r="K15" i="13"/>
  <c r="J15" i="13"/>
  <c r="I15" i="13"/>
  <c r="H15" i="13"/>
  <c r="G15" i="13"/>
  <c r="F15" i="13"/>
  <c r="E15" i="13"/>
  <c r="D15" i="13"/>
  <c r="C15" i="13"/>
  <c r="B15" i="13"/>
  <c r="G15" i="11" l="1"/>
  <c r="F15" i="11"/>
  <c r="E15" i="11"/>
  <c r="D15" i="11"/>
  <c r="C15" i="11"/>
  <c r="B15" i="11"/>
  <c r="J14" i="11"/>
  <c r="J13" i="11"/>
  <c r="J12" i="11"/>
  <c r="J11" i="11"/>
  <c r="J9" i="11"/>
  <c r="J8" i="11"/>
  <c r="J7" i="11"/>
  <c r="J6" i="11"/>
  <c r="J5" i="11"/>
  <c r="J4" i="11"/>
  <c r="J3" i="11"/>
  <c r="J15" i="11" l="1"/>
  <c r="G15" i="10"/>
  <c r="F15" i="10"/>
  <c r="E15" i="10"/>
  <c r="D15" i="10"/>
  <c r="C15" i="10"/>
  <c r="B15" i="10"/>
  <c r="J14" i="10"/>
  <c r="J13" i="10"/>
  <c r="J12" i="10"/>
  <c r="J11" i="10"/>
  <c r="J9" i="10"/>
  <c r="J8" i="10"/>
  <c r="J7" i="10"/>
  <c r="J6" i="10"/>
  <c r="J5" i="10"/>
  <c r="J4" i="10"/>
  <c r="J3" i="10"/>
  <c r="J15" i="10" l="1"/>
  <c r="G15" i="9" l="1"/>
  <c r="E15" i="9"/>
  <c r="D15" i="9"/>
  <c r="C15" i="9"/>
  <c r="B15" i="9"/>
  <c r="F15" i="9" l="1"/>
  <c r="J15" i="9" l="1"/>
  <c r="J14" i="9"/>
  <c r="J13" i="9"/>
  <c r="J12" i="9"/>
  <c r="J11" i="9"/>
  <c r="J9" i="9"/>
  <c r="J8" i="9"/>
  <c r="J7" i="9"/>
  <c r="J6" i="9"/>
  <c r="J5" i="9"/>
  <c r="J4" i="9"/>
  <c r="J3" i="9"/>
  <c r="B15" i="8" l="1"/>
  <c r="C15" i="8"/>
  <c r="D15" i="8"/>
  <c r="E15" i="8"/>
  <c r="F15" i="8"/>
  <c r="G15" i="8"/>
  <c r="J15" i="8" l="1"/>
  <c r="J14" i="8"/>
  <c r="J13" i="8"/>
  <c r="J12" i="8"/>
  <c r="J11" i="8"/>
  <c r="J9" i="8"/>
  <c r="J8" i="8"/>
  <c r="J7" i="8"/>
  <c r="J6" i="8"/>
  <c r="J5" i="8"/>
  <c r="J4" i="8"/>
  <c r="J3" i="8"/>
  <c r="B15" i="7" l="1"/>
  <c r="G15" i="7"/>
  <c r="F15" i="7"/>
  <c r="E15" i="7"/>
  <c r="D15" i="7"/>
  <c r="C15" i="7"/>
  <c r="J14" i="7" l="1"/>
  <c r="J13" i="7"/>
  <c r="J12" i="7"/>
  <c r="J11" i="7"/>
  <c r="J9" i="7"/>
  <c r="J8" i="7"/>
  <c r="J7" i="7"/>
  <c r="J6" i="7"/>
  <c r="J5" i="7"/>
  <c r="J4" i="7"/>
  <c r="J3" i="7"/>
  <c r="J15" i="7" l="1"/>
  <c r="G15" i="6"/>
  <c r="F15" i="6"/>
  <c r="E15" i="6"/>
  <c r="D15" i="6"/>
  <c r="C15" i="6"/>
  <c r="B15" i="6"/>
  <c r="J14" i="6"/>
  <c r="J13" i="6"/>
  <c r="J12" i="6"/>
  <c r="J11" i="6"/>
  <c r="J9" i="6"/>
  <c r="J8" i="6"/>
  <c r="J7" i="6"/>
  <c r="J6" i="6"/>
  <c r="J5" i="6"/>
  <c r="J4" i="6"/>
  <c r="J3" i="6"/>
  <c r="J15" i="6" l="1"/>
  <c r="G15" i="5" l="1"/>
  <c r="F15" i="5"/>
  <c r="E15" i="5"/>
  <c r="D15" i="5"/>
  <c r="C15" i="5"/>
  <c r="B15" i="5"/>
  <c r="D15" i="4"/>
  <c r="J15" i="5" l="1"/>
  <c r="J14" i="5"/>
  <c r="J13" i="5"/>
  <c r="J12" i="5"/>
  <c r="J11" i="5"/>
  <c r="J9" i="5"/>
  <c r="J8" i="5"/>
  <c r="J7" i="5"/>
  <c r="J6" i="5"/>
  <c r="J5" i="5"/>
  <c r="J4" i="5"/>
  <c r="J3" i="5"/>
  <c r="G15" i="4" l="1"/>
  <c r="B15" i="4"/>
  <c r="C15" i="4"/>
  <c r="E15" i="4"/>
  <c r="F15" i="4"/>
  <c r="E15" i="3"/>
  <c r="D15" i="3"/>
  <c r="C15" i="3"/>
  <c r="B15" i="3"/>
  <c r="J14" i="4" l="1"/>
  <c r="J13" i="4"/>
  <c r="J12" i="4"/>
  <c r="J11" i="4"/>
  <c r="J9" i="4"/>
  <c r="J8" i="4"/>
  <c r="J7" i="4"/>
  <c r="J6" i="4"/>
  <c r="J5" i="4"/>
  <c r="J4" i="4"/>
  <c r="J3" i="4"/>
  <c r="J15" i="4" l="1"/>
  <c r="F3" i="3" l="1"/>
  <c r="J4" i="3" l="1"/>
  <c r="J14" i="3"/>
  <c r="J13" i="3"/>
  <c r="J12" i="3"/>
  <c r="G12" i="3"/>
  <c r="J11" i="3"/>
  <c r="J9" i="3"/>
  <c r="J8" i="3"/>
  <c r="J7" i="3"/>
  <c r="G6" i="3"/>
  <c r="G15" i="3" s="1"/>
  <c r="J6" i="3"/>
  <c r="F5" i="3"/>
  <c r="J5" i="3" s="1"/>
  <c r="J3" i="3"/>
  <c r="F15" i="3" l="1"/>
  <c r="J15" i="3"/>
  <c r="F3" i="2" l="1"/>
  <c r="J4" i="2"/>
  <c r="J5" i="2"/>
  <c r="J6" i="2"/>
  <c r="J7" i="2"/>
  <c r="J8" i="2"/>
  <c r="J9" i="2"/>
  <c r="F3" i="1"/>
  <c r="E15" i="2"/>
  <c r="D15" i="2"/>
  <c r="C15" i="2"/>
  <c r="B15" i="2"/>
  <c r="J14" i="2"/>
  <c r="J13" i="2"/>
  <c r="G12" i="2"/>
  <c r="J12" i="2"/>
  <c r="J11" i="2"/>
  <c r="G6" i="2"/>
  <c r="G15" i="2" l="1"/>
  <c r="F15" i="2"/>
  <c r="J15" i="2" s="1"/>
  <c r="J3" i="2"/>
  <c r="F10" i="1"/>
  <c r="E15" i="1" l="1"/>
  <c r="D15" i="1"/>
  <c r="J14" i="1"/>
  <c r="F13" i="1"/>
  <c r="J13" i="1" s="1"/>
  <c r="G12" i="1"/>
  <c r="F12" i="1"/>
  <c r="J12" i="1" s="1"/>
  <c r="F11" i="1"/>
  <c r="J11" i="1" s="1"/>
  <c r="F9" i="1"/>
  <c r="F8" i="1"/>
  <c r="J8" i="1" s="1"/>
  <c r="F7" i="1"/>
  <c r="J7" i="1" s="1"/>
  <c r="G6" i="1"/>
  <c r="G15" i="1" s="1"/>
  <c r="F6" i="1"/>
  <c r="J6" i="1" s="1"/>
  <c r="J5" i="1"/>
  <c r="F4" i="1"/>
  <c r="J3" i="1"/>
  <c r="J4" i="1" l="1"/>
  <c r="F15" i="1"/>
  <c r="J15" i="1" s="1"/>
  <c r="J9" i="1"/>
</calcChain>
</file>

<file path=xl/sharedStrings.xml><?xml version="1.0" encoding="utf-8"?>
<sst xmlns="http://schemas.openxmlformats.org/spreadsheetml/2006/main" count="391" uniqueCount="71">
  <si>
    <t>有門票人數</t>
  </si>
  <si>
    <t>無門票人數</t>
  </si>
  <si>
    <t>假日人數</t>
  </si>
  <si>
    <t>非假日人數</t>
  </si>
  <si>
    <t>總人數</t>
  </si>
  <si>
    <t>鯉魚潭風景特定區</t>
    <phoneticPr fontId="3" type="noConversion"/>
  </si>
  <si>
    <t>無</t>
    <phoneticPr fontId="3" type="noConversion"/>
  </si>
  <si>
    <t>鹿野高台</t>
    <phoneticPr fontId="3" type="noConversion"/>
  </si>
  <si>
    <t>原生應用植物園</t>
    <phoneticPr fontId="3" type="noConversion"/>
  </si>
  <si>
    <t>布農部落</t>
    <phoneticPr fontId="3" type="noConversion"/>
  </si>
  <si>
    <t>關山親水公園</t>
  </si>
  <si>
    <t>池上牧野渡假村</t>
  </si>
  <si>
    <t xml:space="preserve">         項目
單位名稱</t>
    <phoneticPr fontId="3" type="noConversion"/>
  </si>
  <si>
    <r>
      <t>門票收入</t>
    </r>
    <r>
      <rPr>
        <sz val="10"/>
        <rFont val="標楷體"/>
        <family val="4"/>
        <charset val="136"/>
      </rPr>
      <t>(單位:NT)</t>
    </r>
    <phoneticPr fontId="3" type="noConversion"/>
  </si>
  <si>
    <t>檢查欄位</t>
    <phoneticPr fontId="3" type="noConversion"/>
  </si>
  <si>
    <t>新光兆豐農場</t>
    <phoneticPr fontId="3" type="noConversion"/>
  </si>
  <si>
    <t>花蓮觀光糖廠</t>
    <phoneticPr fontId="3" type="noConversion"/>
  </si>
  <si>
    <t>無</t>
    <phoneticPr fontId="3" type="noConversion"/>
  </si>
  <si>
    <t>立川漁場</t>
    <phoneticPr fontId="3" type="noConversion"/>
  </si>
  <si>
    <t>-</t>
    <phoneticPr fontId="3" type="noConversion"/>
  </si>
  <si>
    <t>無</t>
    <phoneticPr fontId="3" type="noConversion"/>
  </si>
  <si>
    <t>初鹿牧場</t>
    <phoneticPr fontId="3" type="noConversion"/>
  </si>
  <si>
    <t>大坡池風景特定區</t>
    <phoneticPr fontId="3" type="noConversion"/>
  </si>
  <si>
    <t>伯朗大道</t>
    <phoneticPr fontId="3" type="noConversion"/>
  </si>
  <si>
    <t>合計</t>
    <phoneticPr fontId="3" type="noConversion"/>
  </si>
  <si>
    <t>無</t>
    <phoneticPr fontId="2" type="noConversion"/>
  </si>
  <si>
    <t>大陸遊客人數-花蓮</t>
    <phoneticPr fontId="2" type="noConversion"/>
  </si>
  <si>
    <t>大陸遊客人數-台東</t>
    <phoneticPr fontId="2" type="noConversion"/>
  </si>
  <si>
    <t>花東縱谷國家風景區管理處107年度2月轄區遊憩據點遊客人數統計表</t>
    <phoneticPr fontId="3" type="noConversion"/>
  </si>
  <si>
    <t>大陸遊客人數統計表</t>
    <phoneticPr fontId="2" type="noConversion"/>
  </si>
  <si>
    <t>團數</t>
    <phoneticPr fontId="2" type="noConversion"/>
  </si>
  <si>
    <t>人次</t>
    <phoneticPr fontId="2" type="noConversion"/>
  </si>
  <si>
    <t>20,05</t>
    <phoneticPr fontId="2" type="noConversion"/>
  </si>
  <si>
    <t>2,153團</t>
    <phoneticPr fontId="2" type="noConversion"/>
  </si>
  <si>
    <t>初鹿牧場</t>
    <phoneticPr fontId="3" type="noConversion"/>
  </si>
  <si>
    <t>花東縱谷國家風景區管理處107年度3月轄區遊憩據點遊客人數統計表</t>
    <phoneticPr fontId="3" type="noConversion"/>
  </si>
  <si>
    <t>大坡池風景特定區</t>
    <phoneticPr fontId="3" type="noConversion"/>
  </si>
  <si>
    <t>49,668人</t>
    <phoneticPr fontId="2" type="noConversion"/>
  </si>
  <si>
    <t>2,181團</t>
    <phoneticPr fontId="2" type="noConversion"/>
  </si>
  <si>
    <t>49,162人</t>
    <phoneticPr fontId="2" type="noConversion"/>
  </si>
  <si>
    <t>花東縱谷國家風景區管理處107年度4月轄區遊憩據點遊客人數統計表</t>
    <phoneticPr fontId="3" type="noConversion"/>
  </si>
  <si>
    <t>2,594團</t>
    <phoneticPr fontId="2" type="noConversion"/>
  </si>
  <si>
    <t>59,270人</t>
    <phoneticPr fontId="2" type="noConversion"/>
  </si>
  <si>
    <t>2,586團</t>
    <phoneticPr fontId="2" type="noConversion"/>
  </si>
  <si>
    <t>58,890人</t>
    <phoneticPr fontId="2" type="noConversion"/>
  </si>
  <si>
    <t>花東縱谷國家風景區管理處107年度5月轄區遊憩據點遊客人數統計表</t>
    <phoneticPr fontId="3" type="noConversion"/>
  </si>
  <si>
    <t>花東縱谷國家風景區管理處107年度6月轄區遊憩據點遊客人數統計表</t>
    <phoneticPr fontId="3" type="noConversion"/>
  </si>
  <si>
    <t>花東縱谷國家風景區管理處107年度7月轄區遊憩據點遊客人數統計表</t>
    <phoneticPr fontId="3" type="noConversion"/>
  </si>
  <si>
    <t>新光兆豐農場</t>
    <phoneticPr fontId="3" type="noConversion"/>
  </si>
  <si>
    <t>鯉魚潭風景特定區</t>
    <phoneticPr fontId="3" type="noConversion"/>
  </si>
  <si>
    <t>花東縱谷國家風景區管理處107年度8月轄區遊憩據點遊客人數統計表</t>
    <phoneticPr fontId="3" type="noConversion"/>
  </si>
  <si>
    <t>花東縱谷國家風景區管理處107年度9月轄區遊憩據點遊客人數統計表</t>
    <phoneticPr fontId="3" type="noConversion"/>
  </si>
  <si>
    <t>花東縱谷國家風景區管理處107年度10月轄區遊憩據點遊客人數統計表</t>
    <phoneticPr fontId="3" type="noConversion"/>
  </si>
  <si>
    <t>布農部落</t>
    <phoneticPr fontId="3" type="noConversion"/>
  </si>
  <si>
    <t>月份</t>
  </si>
  <si>
    <t>鯉魚潭
風景特定區</t>
  </si>
  <si>
    <t>鹿野高台</t>
  </si>
  <si>
    <t>原生應用
植物園</t>
  </si>
  <si>
    <t>布農部落</t>
  </si>
  <si>
    <t>新光
兆豐農場</t>
  </si>
  <si>
    <t>花蓮
觀光糖廠</t>
  </si>
  <si>
    <t>立川漁場</t>
  </si>
  <si>
    <t>關山
親水公園</t>
  </si>
  <si>
    <t>初鹿牧場</t>
  </si>
  <si>
    <t>池上
大坡池</t>
  </si>
  <si>
    <t>伯朗大道</t>
  </si>
  <si>
    <t>總計(人)</t>
  </si>
  <si>
    <t>花東縱谷國家風景區管理處107年度11月轄區遊憩據點遊客人數統計表</t>
    <phoneticPr fontId="3" type="noConversion"/>
  </si>
  <si>
    <t>花東縱谷國家風景區管理處107年度12月轄區遊憩據點遊客人數統計表</t>
    <phoneticPr fontId="3" type="noConversion"/>
  </si>
  <si>
    <t>花東縱谷國家風景區管理處108年度1月轄區遊憩據點遊客人數統計表</t>
    <phoneticPr fontId="3" type="noConversion"/>
  </si>
  <si>
    <t>107年1-12月份花東縱谷國家風景區遊客人數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</si>
</sst>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_ ;[Red]\-#,##0\ "/>
  </numFmts>
  <fonts count="12">
    <font>
      <sz val="12"/>
      <color theme="1"/>
      <name val="新細明體"/>
      <family val="2"/>
      <scheme val="minor"/>
    </font>
    <font>
      <b/>
      <sz val="16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新細明體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>
      <alignment vertical="center"/>
    </xf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 applyProtection="1">
      <alignment horizontal="left" vertical="center" wrapText="1"/>
    </xf>
    <xf numFmtId="176" fontId="8" fillId="3" borderId="10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right" vertical="center"/>
    </xf>
    <xf numFmtId="176" fontId="8" fillId="4" borderId="11" xfId="0" applyNumberFormat="1" applyFont="1" applyFill="1" applyBorder="1" applyAlignment="1">
      <alignment horizontal="right" vertical="center"/>
    </xf>
    <xf numFmtId="176" fontId="8" fillId="4" borderId="11" xfId="0" applyNumberFormat="1" applyFont="1" applyFill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177" fontId="8" fillId="0" borderId="13" xfId="0" applyNumberFormat="1" applyFont="1" applyBorder="1" applyAlignment="1">
      <alignment horizontal="right" vertical="center" wrapText="1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0" fontId="5" fillId="2" borderId="14" xfId="0" applyFont="1" applyFill="1" applyBorder="1" applyAlignment="1">
      <alignment horizontal="left" vertical="center" wrapText="1"/>
    </xf>
    <xf numFmtId="176" fontId="8" fillId="3" borderId="15" xfId="0" applyNumberFormat="1" applyFont="1" applyFill="1" applyBorder="1" applyAlignment="1">
      <alignment horizontal="right" vertical="center"/>
    </xf>
    <xf numFmtId="176" fontId="8" fillId="4" borderId="16" xfId="0" applyNumberFormat="1" applyFont="1" applyFill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 wrapText="1"/>
    </xf>
    <xf numFmtId="177" fontId="8" fillId="0" borderId="18" xfId="0" applyNumberFormat="1" applyFont="1" applyBorder="1" applyAlignment="1">
      <alignment horizontal="right" vertical="center" wrapText="1"/>
    </xf>
    <xf numFmtId="176" fontId="8" fillId="3" borderId="15" xfId="0" applyNumberFormat="1" applyFont="1" applyFill="1" applyBorder="1" applyAlignment="1">
      <alignment horizontal="right" vertical="center" wrapText="1"/>
    </xf>
    <xf numFmtId="176" fontId="8" fillId="3" borderId="16" xfId="0" applyNumberFormat="1" applyFont="1" applyFill="1" applyBorder="1" applyAlignment="1">
      <alignment horizontal="right" vertical="center" wrapText="1"/>
    </xf>
    <xf numFmtId="176" fontId="8" fillId="4" borderId="16" xfId="0" applyNumberFormat="1" applyFont="1" applyFill="1" applyBorder="1" applyAlignment="1">
      <alignment horizontal="right" vertical="center" wrapText="1"/>
    </xf>
    <xf numFmtId="176" fontId="8" fillId="3" borderId="16" xfId="0" applyNumberFormat="1" applyFont="1" applyFill="1" applyBorder="1" applyAlignment="1">
      <alignment horizontal="right" vertical="center"/>
    </xf>
    <xf numFmtId="3" fontId="5" fillId="2" borderId="14" xfId="1" applyNumberFormat="1" applyFont="1" applyFill="1" applyBorder="1" applyAlignment="1" applyProtection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5" fillId="2" borderId="19" xfId="0" applyFont="1" applyFill="1" applyBorder="1" applyAlignment="1">
      <alignment horizontal="left" vertical="center" wrapText="1"/>
    </xf>
    <xf numFmtId="176" fontId="8" fillId="3" borderId="21" xfId="0" applyNumberFormat="1" applyFont="1" applyFill="1" applyBorder="1" applyAlignment="1">
      <alignment horizontal="right" vertical="center" wrapText="1"/>
    </xf>
    <xf numFmtId="176" fontId="8" fillId="3" borderId="22" xfId="0" applyNumberFormat="1" applyFont="1" applyFill="1" applyBorder="1" applyAlignment="1">
      <alignment horizontal="right" vertical="center" wrapText="1"/>
    </xf>
    <xf numFmtId="176" fontId="8" fillId="4" borderId="22" xfId="0" applyNumberFormat="1" applyFont="1" applyFill="1" applyBorder="1" applyAlignment="1">
      <alignment horizontal="right" vertical="center" wrapText="1"/>
    </xf>
    <xf numFmtId="176" fontId="8" fillId="0" borderId="23" xfId="0" applyNumberFormat="1" applyFont="1" applyBorder="1" applyAlignment="1">
      <alignment horizontal="right" vertical="center" wrapText="1"/>
    </xf>
    <xf numFmtId="177" fontId="8" fillId="0" borderId="20" xfId="0" applyNumberFormat="1" applyFont="1" applyBorder="1" applyAlignment="1">
      <alignment horizontal="right" vertical="center" wrapText="1"/>
    </xf>
    <xf numFmtId="176" fontId="8" fillId="3" borderId="24" xfId="0" applyNumberFormat="1" applyFont="1" applyFill="1" applyBorder="1" applyAlignment="1">
      <alignment horizontal="right" vertical="center" wrapText="1"/>
    </xf>
    <xf numFmtId="176" fontId="8" fillId="4" borderId="25" xfId="0" applyNumberFormat="1" applyFont="1" applyFill="1" applyBorder="1" applyAlignment="1">
      <alignment horizontal="right" vertical="center" wrapText="1"/>
    </xf>
    <xf numFmtId="176" fontId="8" fillId="0" borderId="26" xfId="0" applyNumberFormat="1" applyFont="1" applyBorder="1" applyAlignment="1">
      <alignment horizontal="right" vertical="center" wrapText="1"/>
    </xf>
    <xf numFmtId="177" fontId="8" fillId="0" borderId="27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177" fontId="8" fillId="3" borderId="29" xfId="0" applyNumberFormat="1" applyFont="1" applyFill="1" applyBorder="1" applyAlignment="1">
      <alignment horizontal="right" vertical="center" wrapText="1"/>
    </xf>
    <xf numFmtId="177" fontId="8" fillId="4" borderId="29" xfId="0" applyNumberFormat="1" applyFont="1" applyFill="1" applyBorder="1" applyAlignment="1">
      <alignment horizontal="right" vertical="center" wrapText="1"/>
    </xf>
    <xf numFmtId="177" fontId="8" fillId="0" borderId="29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176" fontId="8" fillId="3" borderId="30" xfId="0" applyNumberFormat="1" applyFont="1" applyFill="1" applyBorder="1" applyAlignment="1">
      <alignment horizontal="right" vertical="center" wrapText="1"/>
    </xf>
    <xf numFmtId="176" fontId="8" fillId="3" borderId="31" xfId="0" applyNumberFormat="1" applyFont="1" applyFill="1" applyBorder="1" applyAlignment="1">
      <alignment horizontal="right" vertical="center"/>
    </xf>
    <xf numFmtId="176" fontId="8" fillId="4" borderId="31" xfId="0" applyNumberFormat="1" applyFont="1" applyFill="1" applyBorder="1" applyAlignment="1">
      <alignment horizontal="right" vertical="center" wrapText="1"/>
    </xf>
    <xf numFmtId="176" fontId="8" fillId="0" borderId="32" xfId="0" applyNumberFormat="1" applyFont="1" applyBorder="1" applyAlignment="1">
      <alignment horizontal="right" vertical="center" wrapText="1"/>
    </xf>
    <xf numFmtId="177" fontId="8" fillId="0" borderId="33" xfId="0" applyNumberFormat="1" applyFont="1" applyBorder="1" applyAlignment="1">
      <alignment horizontal="right" vertical="center" wrapText="1"/>
    </xf>
    <xf numFmtId="0" fontId="0" fillId="5" borderId="1" xfId="0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176" fontId="8" fillId="3" borderId="21" xfId="0" applyNumberFormat="1" applyFont="1" applyFill="1" applyBorder="1" applyAlignment="1">
      <alignment horizontal="center" vertical="center" wrapText="1"/>
    </xf>
    <xf numFmtId="176" fontId="8" fillId="3" borderId="11" xfId="0" applyNumberFormat="1" applyFont="1" applyFill="1" applyBorder="1" applyAlignment="1">
      <alignment horizontal="center" vertical="center"/>
    </xf>
    <xf numFmtId="176" fontId="8" fillId="4" borderId="22" xfId="0" applyNumberFormat="1" applyFont="1" applyFill="1" applyBorder="1" applyAlignment="1">
      <alignment horizontal="center" vertical="center" wrapText="1"/>
    </xf>
    <xf numFmtId="176" fontId="8" fillId="0" borderId="23" xfId="0" applyNumberFormat="1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176" fontId="8" fillId="3" borderId="15" xfId="0" applyNumberFormat="1" applyFont="1" applyFill="1" applyBorder="1" applyAlignment="1">
      <alignment horizontal="center" vertical="center"/>
    </xf>
    <xf numFmtId="176" fontId="8" fillId="3" borderId="16" xfId="0" applyNumberFormat="1" applyFont="1" applyFill="1" applyBorder="1" applyAlignment="1">
      <alignment horizontal="center" vertical="center"/>
    </xf>
    <xf numFmtId="176" fontId="8" fillId="4" borderId="16" xfId="0" applyNumberFormat="1" applyFont="1" applyFill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 wrapText="1"/>
    </xf>
    <xf numFmtId="177" fontId="8" fillId="0" borderId="18" xfId="0" applyNumberFormat="1" applyFont="1" applyBorder="1" applyAlignment="1">
      <alignment horizontal="center" vertical="center" wrapText="1"/>
    </xf>
    <xf numFmtId="176" fontId="8" fillId="3" borderId="30" xfId="0" applyNumberFormat="1" applyFont="1" applyFill="1" applyBorder="1" applyAlignment="1">
      <alignment horizontal="center" vertical="center" wrapText="1"/>
    </xf>
    <xf numFmtId="176" fontId="8" fillId="3" borderId="31" xfId="0" applyNumberFormat="1" applyFont="1" applyFill="1" applyBorder="1" applyAlignment="1">
      <alignment horizontal="center" vertical="center"/>
    </xf>
    <xf numFmtId="176" fontId="8" fillId="4" borderId="31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3" borderId="24" xfId="0" applyNumberFormat="1" applyFont="1" applyFill="1" applyBorder="1" applyAlignment="1">
      <alignment horizontal="center" vertical="center" wrapText="1"/>
    </xf>
    <xf numFmtId="176" fontId="8" fillId="4" borderId="25" xfId="0" applyNumberFormat="1" applyFont="1" applyFill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 wrapText="1"/>
    </xf>
    <xf numFmtId="176" fontId="8" fillId="3" borderId="22" xfId="0" applyNumberFormat="1" applyFont="1" applyFill="1" applyBorder="1" applyAlignment="1">
      <alignment horizontal="center" vertical="center" wrapText="1"/>
    </xf>
    <xf numFmtId="176" fontId="8" fillId="4" borderId="1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 wrapText="1"/>
    </xf>
    <xf numFmtId="176" fontId="8" fillId="3" borderId="16" xfId="0" applyNumberFormat="1" applyFont="1" applyFill="1" applyBorder="1" applyAlignment="1">
      <alignment horizontal="center" vertical="center" wrapText="1"/>
    </xf>
    <xf numFmtId="176" fontId="8" fillId="3" borderId="10" xfId="0" applyNumberFormat="1" applyFont="1" applyFill="1" applyBorder="1" applyAlignment="1">
      <alignment horizontal="center" vertical="center"/>
    </xf>
    <xf numFmtId="176" fontId="8" fillId="4" borderId="11" xfId="0" applyNumberFormat="1" applyFont="1" applyFill="1" applyBorder="1" applyAlignment="1">
      <alignment horizontal="center" vertical="center"/>
    </xf>
    <xf numFmtId="176" fontId="8" fillId="4" borderId="11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8" fontId="8" fillId="0" borderId="47" xfId="0" applyNumberFormat="1" applyFont="1" applyBorder="1" applyAlignment="1">
      <alignment horizontal="center" vertical="center" wrapText="1"/>
    </xf>
    <xf numFmtId="176" fontId="8" fillId="4" borderId="16" xfId="0" applyNumberFormat="1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 wrapText="1"/>
    </xf>
    <xf numFmtId="176" fontId="8" fillId="3" borderId="15" xfId="0" applyNumberFormat="1" applyFont="1" applyFill="1" applyBorder="1" applyAlignment="1">
      <alignment horizontal="center" vertical="center"/>
    </xf>
    <xf numFmtId="176" fontId="8" fillId="3" borderId="16" xfId="0" applyNumberFormat="1" applyFont="1" applyFill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 wrapText="1"/>
    </xf>
    <xf numFmtId="177" fontId="8" fillId="0" borderId="18" xfId="0" applyNumberFormat="1" applyFont="1" applyBorder="1" applyAlignment="1">
      <alignment horizontal="center" vertical="center" wrapText="1"/>
    </xf>
    <xf numFmtId="176" fontId="8" fillId="3" borderId="31" xfId="0" applyNumberFormat="1" applyFont="1" applyFill="1" applyBorder="1" applyAlignment="1">
      <alignment horizontal="center" vertical="center"/>
    </xf>
    <xf numFmtId="176" fontId="8" fillId="4" borderId="31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4" borderId="25" xfId="0" applyNumberFormat="1" applyFont="1" applyFill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4" borderId="16" xfId="0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 applyProtection="1">
      <alignment horizontal="center" vertical="center" wrapText="1"/>
    </xf>
    <xf numFmtId="3" fontId="5" fillId="3" borderId="42" xfId="1" applyNumberFormat="1" applyFont="1" applyFill="1" applyBorder="1" applyAlignment="1" applyProtection="1">
      <alignment horizontal="center" vertical="center" wrapText="1"/>
    </xf>
    <xf numFmtId="3" fontId="5" fillId="3" borderId="6" xfId="1" applyNumberFormat="1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5" fillId="3" borderId="43" xfId="1" applyNumberFormat="1" applyFont="1" applyFill="1" applyBorder="1" applyAlignment="1" applyProtection="1">
      <alignment horizontal="center" vertical="center" wrapText="1"/>
    </xf>
    <xf numFmtId="3" fontId="5" fillId="3" borderId="34" xfId="1" applyNumberFormat="1" applyFont="1" applyFill="1" applyBorder="1" applyAlignment="1" applyProtection="1">
      <alignment horizontal="center" vertical="center" wrapText="1"/>
    </xf>
    <xf numFmtId="3" fontId="5" fillId="3" borderId="44" xfId="1" applyNumberFormat="1" applyFont="1" applyFill="1" applyBorder="1" applyAlignment="1" applyProtection="1">
      <alignment horizontal="center" vertical="center" wrapText="1"/>
    </xf>
    <xf numFmtId="3" fontId="5" fillId="3" borderId="4" xfId="1" applyNumberFormat="1" applyFont="1" applyFill="1" applyBorder="1" applyAlignment="1" applyProtection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5" fillId="6" borderId="45" xfId="1" applyFont="1" applyFill="1" applyBorder="1" applyAlignment="1">
      <alignment horizontal="center" vertical="center" wrapText="1"/>
    </xf>
    <xf numFmtId="0" fontId="5" fillId="6" borderId="46" xfId="1" applyFont="1" applyFill="1" applyBorder="1" applyAlignment="1">
      <alignment horizontal="center" vertical="center" wrapText="1"/>
    </xf>
    <xf numFmtId="178" fontId="5" fillId="0" borderId="47" xfId="1" applyNumberFormat="1" applyFont="1" applyBorder="1" applyAlignment="1">
      <alignment vertical="center"/>
    </xf>
    <xf numFmtId="178" fontId="5" fillId="0" borderId="47" xfId="1" applyNumberFormat="1" applyFont="1" applyBorder="1" applyAlignment="1">
      <alignment horizontal="center" vertical="center"/>
    </xf>
    <xf numFmtId="38" fontId="8" fillId="4" borderId="16" xfId="0" applyNumberFormat="1" applyFont="1" applyFill="1" applyBorder="1" applyAlignment="1">
      <alignment horizontal="right" vertical="center"/>
    </xf>
    <xf numFmtId="38" fontId="8" fillId="3" borderId="21" xfId="0" applyNumberFormat="1" applyFont="1" applyFill="1" applyBorder="1" applyAlignment="1">
      <alignment horizontal="center" vertical="center" wrapText="1"/>
    </xf>
    <xf numFmtId="38" fontId="8" fillId="3" borderId="11" xfId="0" applyNumberFormat="1" applyFont="1" applyFill="1" applyBorder="1" applyAlignment="1">
      <alignment horizontal="center" vertical="center"/>
    </xf>
    <xf numFmtId="38" fontId="8" fillId="4" borderId="22" xfId="0" applyNumberFormat="1" applyFont="1" applyFill="1" applyBorder="1" applyAlignment="1">
      <alignment horizontal="center" vertical="center" wrapText="1"/>
    </xf>
    <xf numFmtId="38" fontId="8" fillId="0" borderId="23" xfId="0" applyNumberFormat="1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38" fontId="8" fillId="3" borderId="15" xfId="0" applyNumberFormat="1" applyFont="1" applyFill="1" applyBorder="1" applyAlignment="1">
      <alignment horizontal="center" vertical="center"/>
    </xf>
    <xf numFmtId="38" fontId="8" fillId="3" borderId="16" xfId="0" applyNumberFormat="1" applyFont="1" applyFill="1" applyBorder="1" applyAlignment="1">
      <alignment horizontal="center" vertical="center"/>
    </xf>
    <xf numFmtId="38" fontId="8" fillId="4" borderId="16" xfId="0" applyNumberFormat="1" applyFont="1" applyFill="1" applyBorder="1" applyAlignment="1">
      <alignment horizontal="center" vertical="center" wrapText="1"/>
    </xf>
    <xf numFmtId="38" fontId="8" fillId="0" borderId="17" xfId="0" applyNumberFormat="1" applyFont="1" applyBorder="1" applyAlignment="1">
      <alignment horizontal="center" vertical="center" wrapText="1"/>
    </xf>
    <xf numFmtId="177" fontId="8" fillId="0" borderId="18" xfId="0" applyNumberFormat="1" applyFont="1" applyBorder="1" applyAlignment="1">
      <alignment horizontal="center" vertical="center" wrapText="1"/>
    </xf>
    <xf numFmtId="38" fontId="8" fillId="3" borderId="30" xfId="0" applyNumberFormat="1" applyFont="1" applyFill="1" applyBorder="1" applyAlignment="1">
      <alignment horizontal="center" vertical="center" wrapText="1"/>
    </xf>
    <xf numFmtId="38" fontId="8" fillId="3" borderId="31" xfId="0" applyNumberFormat="1" applyFont="1" applyFill="1" applyBorder="1" applyAlignment="1">
      <alignment horizontal="center" vertical="center"/>
    </xf>
    <xf numFmtId="38" fontId="8" fillId="4" borderId="31" xfId="0" applyNumberFormat="1" applyFont="1" applyFill="1" applyBorder="1" applyAlignment="1">
      <alignment horizontal="center" vertical="center" wrapText="1"/>
    </xf>
    <xf numFmtId="38" fontId="8" fillId="0" borderId="32" xfId="0" applyNumberFormat="1" applyFont="1" applyBorder="1" applyAlignment="1">
      <alignment horizontal="center" vertical="center" wrapText="1"/>
    </xf>
    <xf numFmtId="38" fontId="8" fillId="3" borderId="24" xfId="0" applyNumberFormat="1" applyFont="1" applyFill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 wrapText="1"/>
    </xf>
    <xf numFmtId="38" fontId="8" fillId="3" borderId="22" xfId="0" applyNumberFormat="1" applyFont="1" applyFill="1" applyBorder="1" applyAlignment="1">
      <alignment horizontal="center" vertical="center" wrapText="1"/>
    </xf>
    <xf numFmtId="38" fontId="8" fillId="4" borderId="16" xfId="0" applyNumberFormat="1" applyFont="1" applyFill="1" applyBorder="1" applyAlignment="1">
      <alignment horizontal="center" vertical="center"/>
    </xf>
    <xf numFmtId="38" fontId="8" fillId="3" borderId="15" xfId="0" applyNumberFormat="1" applyFont="1" applyFill="1" applyBorder="1" applyAlignment="1">
      <alignment horizontal="center" vertical="center" wrapText="1"/>
    </xf>
    <xf numFmtId="38" fontId="8" fillId="3" borderId="16" xfId="0" applyNumberFormat="1" applyFont="1" applyFill="1" applyBorder="1" applyAlignment="1">
      <alignment horizontal="center" vertical="center" wrapText="1"/>
    </xf>
    <xf numFmtId="38" fontId="8" fillId="3" borderId="10" xfId="0" applyNumberFormat="1" applyFont="1" applyFill="1" applyBorder="1" applyAlignment="1">
      <alignment horizontal="center" vertical="center"/>
    </xf>
    <xf numFmtId="38" fontId="8" fillId="4" borderId="11" xfId="0" applyNumberFormat="1" applyFont="1" applyFill="1" applyBorder="1" applyAlignment="1">
      <alignment horizontal="center" vertical="center"/>
    </xf>
    <xf numFmtId="38" fontId="8" fillId="4" borderId="11" xfId="0" applyNumberFormat="1" applyFont="1" applyFill="1" applyBorder="1" applyAlignment="1">
      <alignment horizontal="center" vertical="center" wrapText="1"/>
    </xf>
    <xf numFmtId="38" fontId="8" fillId="0" borderId="12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9" fillId="0" borderId="39" xfId="0" applyNumberFormat="1" applyFont="1" applyBorder="1" applyAlignment="1">
      <alignment horizontal="center" vertical="center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Sheet1" xfId="1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44168603128431"/>
          <c:y val="0.19692878473951173"/>
          <c:w val="0.52990599105048175"/>
          <c:h val="0.56291184613418432"/>
        </c:manualLayout>
      </c:layout>
      <c:pie3DChart>
        <c:varyColors val="1"/>
        <c:ser>
          <c:idx val="0"/>
          <c:order val="0"/>
          <c:explosion val="22"/>
          <c:dLbls>
            <c:dLbl>
              <c:idx val="0"/>
              <c:layout>
                <c:manualLayout>
                  <c:x val="0.14676592194754137"/>
                  <c:y val="-1.583466083069446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26%</a:t>
                    </a:r>
                    <a:r>
                      <a:rPr lang="zh-TW" altLang="en-US" sz="1600"/>
                      <a:t>鯉魚潭風景特定區 </a:t>
                    </a:r>
                    <a:endParaRPr lang="zh-TW" altLang="en-US" sz="28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23-4685-9EE1-9734E13C0FF5}"/>
                </c:ext>
              </c:extLst>
            </c:dLbl>
            <c:dLbl>
              <c:idx val="1"/>
              <c:layout>
                <c:manualLayout>
                  <c:x val="0.11396167876868668"/>
                  <c:y val="-5.747544040307191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13% </a:t>
                    </a:r>
                    <a:r>
                      <a:rPr lang="zh-TW" altLang="en-US" sz="1600"/>
                      <a:t>鹿野高台</a:t>
                    </a:r>
                    <a:endParaRPr lang="zh-TW" altLang="en-US" sz="14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23-4685-9EE1-9734E13C0FF5}"/>
                </c:ext>
              </c:extLst>
            </c:dLbl>
            <c:dLbl>
              <c:idx val="2"/>
              <c:layout>
                <c:manualLayout>
                  <c:x val="0.18198800786844319"/>
                  <c:y val="-2.2192856204013716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3%</a:t>
                    </a:r>
                    <a:r>
                      <a:rPr lang="zh-TW" altLang="en-US" sz="1600"/>
                      <a:t>原生應用園區</a:t>
                    </a:r>
                    <a:endParaRPr lang="zh-TW" altLang="en-US" sz="14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23-4685-9EE1-9734E13C0FF5}"/>
                </c:ext>
              </c:extLst>
            </c:dLbl>
            <c:dLbl>
              <c:idx val="3"/>
              <c:layout>
                <c:manualLayout>
                  <c:x val="0.24640181409978174"/>
                  <c:y val="9.2824849890683014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2%</a:t>
                    </a:r>
                    <a:r>
                      <a:rPr lang="zh-TW" altLang="en-US" sz="1600"/>
                      <a:t>布農部落 </a:t>
                    </a:r>
                    <a:endParaRPr lang="zh-TW" altLang="en-US" sz="14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23-4685-9EE1-9734E13C0FF5}"/>
                </c:ext>
              </c:extLst>
            </c:dLbl>
            <c:dLbl>
              <c:idx val="4"/>
              <c:layout>
                <c:manualLayout>
                  <c:x val="0.12964665874620873"/>
                  <c:y val="0.20985834295365835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3%</a:t>
                    </a:r>
                    <a:r>
                      <a:rPr lang="zh-TW" altLang="en-US" sz="1600"/>
                      <a:t>新光兆豐農場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23-4685-9EE1-9734E13C0FF5}"/>
                </c:ext>
              </c:extLst>
            </c:dLbl>
            <c:dLbl>
              <c:idx val="5"/>
              <c:layout>
                <c:manualLayout>
                  <c:x val="8.2665805992750377E-2"/>
                  <c:y val="0.23472338967941567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8%</a:t>
                    </a:r>
                    <a:r>
                      <a:rPr lang="zh-TW" altLang="en-US" sz="1600"/>
                      <a:t>花蓮觀光糖廠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23-4685-9EE1-9734E13C0FF5}"/>
                </c:ext>
              </c:extLst>
            </c:dLbl>
            <c:dLbl>
              <c:idx val="6"/>
              <c:layout>
                <c:manualLayout>
                  <c:x val="1.4419370421635149E-2"/>
                  <c:y val="0.2375131047816419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5%</a:t>
                    </a:r>
                    <a:r>
                      <a:rPr lang="zh-TW" altLang="en-US" sz="1600"/>
                      <a:t>立川漁場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23-4685-9EE1-9734E13C0FF5}"/>
                </c:ext>
              </c:extLst>
            </c:dLbl>
            <c:dLbl>
              <c:idx val="7"/>
              <c:layout>
                <c:manualLayout>
                  <c:x val="-0.14885584885413317"/>
                  <c:y val="0.18465524123188889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1%</a:t>
                    </a:r>
                    <a:r>
                      <a:rPr lang="zh-TW" altLang="en-US" sz="1600"/>
                      <a:t>關山親水公園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23-4685-9EE1-9734E13C0FF5}"/>
                </c:ext>
              </c:extLst>
            </c:dLbl>
            <c:dLbl>
              <c:idx val="8"/>
              <c:layout>
                <c:manualLayout>
                  <c:x val="-0.10561110670425468"/>
                  <c:y val="6.4839915642111098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1%</a:t>
                    </a:r>
                    <a:r>
                      <a:rPr lang="zh-TW" altLang="en-US" sz="1600"/>
                      <a:t>池上牧野渡假村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23-4685-9EE1-9734E13C0FF5}"/>
                </c:ext>
              </c:extLst>
            </c:dLbl>
            <c:dLbl>
              <c:idx val="9"/>
              <c:layout>
                <c:manualLayout>
                  <c:x val="-0.13926595982670062"/>
                  <c:y val="-2.5847681412098891E-3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5%</a:t>
                    </a:r>
                    <a:r>
                      <a:rPr lang="zh-TW" altLang="en-US" sz="1600"/>
                      <a:t>初鹿牧場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23-4685-9EE1-9734E13C0FF5}"/>
                </c:ext>
              </c:extLst>
            </c:dLbl>
            <c:dLbl>
              <c:idx val="10"/>
              <c:layout>
                <c:manualLayout>
                  <c:x val="-4.7898753909352054E-2"/>
                  <c:y val="-5.630416135488573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12%</a:t>
                    </a:r>
                    <a:r>
                      <a:rPr lang="zh-TW" altLang="en-US" sz="1600"/>
                      <a:t>大波池風景特定區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23-4685-9EE1-9734E13C0FF5}"/>
                </c:ext>
              </c:extLst>
            </c:dLbl>
            <c:dLbl>
              <c:idx val="11"/>
              <c:layout>
                <c:manualLayout>
                  <c:x val="-9.3610790689380385E-2"/>
                  <c:y val="-3.498107237111569E-3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20%</a:t>
                    </a:r>
                    <a:r>
                      <a:rPr lang="zh-TW" altLang="en-US" sz="1600"/>
                      <a:t>伯朗大道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23-4685-9EE1-9734E13C0F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zh-TW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'1月份'!$F$3:$F$14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23-4685-9EE1-9734E13C0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28368794326241"/>
          <c:y val="0.25610484356240276"/>
          <c:w val="0.60709219858156027"/>
          <c:h val="0.59409798378789003"/>
        </c:manualLayout>
      </c:layout>
      <c:pie3DChart>
        <c:varyColors val="1"/>
        <c:ser>
          <c:idx val="0"/>
          <c:order val="0"/>
          <c:explosion val="16"/>
          <c:dLbls>
            <c:dLbl>
              <c:idx val="0"/>
              <c:layout>
                <c:manualLayout>
                  <c:x val="4.584855084603786E-2"/>
                  <c:y val="-5.5741137396957373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</a:t>
                    </a:r>
                    <a:r>
                      <a:rPr lang="en-US" altLang="zh-TW" sz="1800"/>
                      <a:t>26%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D-4527-B609-126A86708FBD}"/>
                </c:ext>
              </c:extLst>
            </c:dLbl>
            <c:dLbl>
              <c:idx val="1"/>
              <c:layout>
                <c:manualLayout>
                  <c:x val="4.3079019377896911E-2"/>
                  <c:y val="-0.20621823777723369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D-4527-B609-126A86708FBD}"/>
                </c:ext>
              </c:extLst>
            </c:dLbl>
            <c:dLbl>
              <c:idx val="2"/>
              <c:layout>
                <c:manualLayout>
                  <c:x val="0.1487780756128888"/>
                  <c:y val="-0.13491619139261718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原生應用園區</a:t>
                    </a:r>
                    <a:r>
                      <a:rPr lang="en-US" altLang="zh-TW" sz="1800"/>
                      <a:t>4%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D-4527-B609-126A86708FBD}"/>
                </c:ext>
              </c:extLst>
            </c:dLbl>
            <c:dLbl>
              <c:idx val="3"/>
              <c:layout>
                <c:manualLayout>
                  <c:x val="0.13276975484447423"/>
                  <c:y val="-2.579330767719070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</a:t>
                    </a:r>
                    <a:r>
                      <a:rPr lang="en-US" altLang="zh-TW" sz="1800"/>
                      <a:t>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D-4527-B609-126A86708FBD}"/>
                </c:ext>
              </c:extLst>
            </c:dLbl>
            <c:dLbl>
              <c:idx val="4"/>
              <c:layout>
                <c:manualLayout>
                  <c:x val="4.9696654939409168E-2"/>
                  <c:y val="6.755045857073255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</a:t>
                    </a:r>
                    <a:r>
                      <a:rPr lang="en-US" altLang="zh-TW" sz="1800"/>
                      <a:t>3%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D-4527-B609-126A86708FBD}"/>
                </c:ext>
              </c:extLst>
            </c:dLbl>
            <c:dLbl>
              <c:idx val="5"/>
              <c:layout>
                <c:manualLayout>
                  <c:x val="3.0611045959680571E-2"/>
                  <c:y val="4.360326692528271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9%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BD-4527-B609-126A86708FBD}"/>
                </c:ext>
              </c:extLst>
            </c:dLbl>
            <c:dLbl>
              <c:idx val="6"/>
              <c:layout>
                <c:manualLayout>
                  <c:x val="4.0695035460992908E-2"/>
                  <c:y val="7.669771238752608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立川魚場</a:t>
                    </a:r>
                    <a:r>
                      <a:rPr lang="en-US" altLang="zh-TW" sz="1800"/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D-4527-B609-126A86708FBD}"/>
                </c:ext>
              </c:extLst>
            </c:dLbl>
            <c:dLbl>
              <c:idx val="7"/>
              <c:layout>
                <c:manualLayout>
                  <c:x val="-4.6148321885296252E-2"/>
                  <c:y val="8.574204485506448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BD-4527-B609-126A86708FBD}"/>
                </c:ext>
              </c:extLst>
            </c:dLbl>
            <c:dLbl>
              <c:idx val="8"/>
              <c:layout>
                <c:manualLayout>
                  <c:x val="-3.5075892109231024E-2"/>
                  <c:y val="-2.2085856190528916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池上牧野度假村</a:t>
                    </a:r>
                    <a:r>
                      <a:rPr lang="en-US" altLang="zh-TW" sz="1800"/>
                      <a:t>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BD-4527-B609-126A86708FBD}"/>
                </c:ext>
              </c:extLst>
            </c:dLbl>
            <c:dLbl>
              <c:idx val="9"/>
              <c:layout>
                <c:manualLayout>
                  <c:x val="-4.4624671916010501E-2"/>
                  <c:y val="-0.11018329702549691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</a:t>
                    </a:r>
                    <a:r>
                      <a:rPr lang="en-US" altLang="zh-TW" sz="1800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BD-4527-B609-126A86708FB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zh-TW" altLang="en-US" sz="1800"/>
                      <a:t>大坡池風景特定區</a:t>
                    </a:r>
                    <a:r>
                      <a:rPr lang="en-US" altLang="zh-TW" sz="1800"/>
                      <a:t>15%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BD-4527-B609-126A86708FBD}"/>
                </c:ext>
              </c:extLst>
            </c:dLbl>
            <c:dLbl>
              <c:idx val="11"/>
              <c:layout>
                <c:manualLayout>
                  <c:x val="-0.16479924052046685"/>
                  <c:y val="-3.019286243296557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</a:t>
                    </a:r>
                    <a:r>
                      <a:rPr lang="en-US" altLang="zh-TW" sz="1800"/>
                      <a:t>15%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BD-4527-B609-126A86708F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'10月份'!$F$3:$F$14</c:f>
              <c:numCache>
                <c:formatCode>#,##0_);[Red]\(#,##0\)</c:formatCode>
                <c:ptCount val="12"/>
                <c:pt idx="0">
                  <c:v>90250</c:v>
                </c:pt>
                <c:pt idx="1">
                  <c:v>43940</c:v>
                </c:pt>
                <c:pt idx="2">
                  <c:v>12627</c:v>
                </c:pt>
                <c:pt idx="3">
                  <c:v>6583</c:v>
                </c:pt>
                <c:pt idx="4">
                  <c:v>10228</c:v>
                </c:pt>
                <c:pt idx="5">
                  <c:v>30996</c:v>
                </c:pt>
                <c:pt idx="6">
                  <c:v>27141</c:v>
                </c:pt>
                <c:pt idx="7">
                  <c:v>5145</c:v>
                </c:pt>
                <c:pt idx="8">
                  <c:v>4123</c:v>
                </c:pt>
                <c:pt idx="9">
                  <c:v>16741</c:v>
                </c:pt>
                <c:pt idx="10">
                  <c:v>51300</c:v>
                </c:pt>
                <c:pt idx="11">
                  <c:v>54500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BD-4527-B609-126A86708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53506210235943"/>
          <c:y val="0.24421080993194436"/>
          <c:w val="0.57744422223523861"/>
          <c:h val="0.5634957842659048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5.9036207084103863E-2"/>
                  <c:y val="-4.140162125751980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</a:t>
                    </a:r>
                    <a:r>
                      <a:rPr lang="en-US" altLang="zh-TW" sz="1800"/>
                      <a:t>25%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4-400F-AC2C-C65D31494103}"/>
                </c:ext>
              </c:extLst>
            </c:dLbl>
            <c:dLbl>
              <c:idx val="1"/>
              <c:layout>
                <c:manualLayout>
                  <c:x val="1.7665687644517338E-2"/>
                  <c:y val="-0.18596130350962767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13%</a:t>
                    </a:r>
                    <a:endParaRPr lang="en-US" altLang="en-US" sz="18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4-400F-AC2C-C65D31494103}"/>
                </c:ext>
              </c:extLst>
            </c:dLbl>
            <c:dLbl>
              <c:idx val="2"/>
              <c:layout>
                <c:manualLayout>
                  <c:x val="6.8504550639990405E-2"/>
                  <c:y val="-9.891324646366106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原生應用植物園</a:t>
                    </a:r>
                    <a:r>
                      <a:rPr lang="en-US" altLang="zh-TW" sz="1800"/>
                      <a:t>4%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14-400F-AC2C-C65D31494103}"/>
                </c:ext>
              </c:extLst>
            </c:dLbl>
            <c:dLbl>
              <c:idx val="3"/>
              <c:layout>
                <c:manualLayout>
                  <c:x val="9.24173479377777E-2"/>
                  <c:y val="6.9256033261329061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</a:t>
                    </a:r>
                    <a:r>
                      <a:rPr lang="en-US" altLang="zh-TW" sz="1800"/>
                      <a:t>2%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4-400F-AC2C-C65D31494103}"/>
                </c:ext>
              </c:extLst>
            </c:dLbl>
            <c:dLbl>
              <c:idx val="4"/>
              <c:layout>
                <c:manualLayout>
                  <c:x val="-9.5540289132296299E-3"/>
                  <c:y val="6.904104243606717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</a:t>
                    </a:r>
                    <a:r>
                      <a:rPr lang="en-US" altLang="zh-TW" sz="1800"/>
                      <a:t>3%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4-400F-AC2C-C65D31494103}"/>
                </c:ext>
              </c:extLst>
            </c:dLbl>
            <c:dLbl>
              <c:idx val="5"/>
              <c:layout>
                <c:manualLayout>
                  <c:x val="2.1736746243595215E-2"/>
                  <c:y val="5.010289642998164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9%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14-400F-AC2C-C65D31494103}"/>
                </c:ext>
              </c:extLst>
            </c:dLbl>
            <c:dLbl>
              <c:idx val="6"/>
              <c:layout>
                <c:manualLayout>
                  <c:x val="4.8104295145891034E-2"/>
                  <c:y val="8.659633475019162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立川魚場</a:t>
                    </a:r>
                    <a:r>
                      <a:rPr lang="en-US" altLang="zh-TW" sz="1800"/>
                      <a:t>8%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14-400F-AC2C-C65D31494103}"/>
                </c:ext>
              </c:extLst>
            </c:dLbl>
            <c:dLbl>
              <c:idx val="7"/>
              <c:layout>
                <c:manualLayout>
                  <c:x val="-6.8244816900544184E-3"/>
                  <c:y val="7.788093744919052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</a:t>
                    </a:r>
                    <a:r>
                      <a:rPr lang="en-US" altLang="zh-TW" sz="1800"/>
                      <a:t>2%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4-400F-AC2C-C65D31494103}"/>
                </c:ext>
              </c:extLst>
            </c:dLbl>
            <c:dLbl>
              <c:idx val="8"/>
              <c:layout>
                <c:manualLayout>
                  <c:x val="-4.9618962348091183E-2"/>
                  <c:y val="-8.8123940259679928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池上牧野渡假村</a:t>
                    </a:r>
                    <a:r>
                      <a:rPr lang="en-US" altLang="zh-TW" sz="1800"/>
                      <a:t>1%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14-400F-AC2C-C65D31494103}"/>
                </c:ext>
              </c:extLst>
            </c:dLbl>
            <c:dLbl>
              <c:idx val="9"/>
              <c:layout>
                <c:manualLayout>
                  <c:x val="-4.1499716892455393E-2"/>
                  <c:y val="-8.2716465751515575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</a:t>
                    </a:r>
                    <a:r>
                      <a:rPr lang="en-US" altLang="zh-TW" sz="1800"/>
                      <a:t>5%</a:t>
                    </a:r>
                    <a:endParaRPr lang="en-US" altLang="en-US" sz="18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14-400F-AC2C-C65D31494103}"/>
                </c:ext>
              </c:extLst>
            </c:dLbl>
            <c:dLbl>
              <c:idx val="10"/>
              <c:layout>
                <c:manualLayout>
                  <c:x val="-3.5554067962546128E-2"/>
                  <c:y val="-1.8994262885280932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大波池風景特定區</a:t>
                    </a:r>
                    <a:r>
                      <a:rPr lang="en-US" altLang="zh-TW" sz="1800"/>
                      <a:t>14%</a:t>
                    </a:r>
                    <a:endParaRPr lang="en-US" altLang="en-US" sz="180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14-400F-AC2C-C65D31494103}"/>
                </c:ext>
              </c:extLst>
            </c:dLbl>
            <c:dLbl>
              <c:idx val="11"/>
              <c:layout>
                <c:manualLayout>
                  <c:x val="-3.8027897947400573E-2"/>
                  <c:y val="-3.7631756207465216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</a:t>
                    </a:r>
                    <a:r>
                      <a:rPr lang="en-US" altLang="zh-TW" sz="1800"/>
                      <a:t>15%</a:t>
                    </a:r>
                    <a:r>
                      <a:rPr lang="en-US" altLang="en-US" sz="1800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14-400F-AC2C-C65D3149410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'11月份'!$F$3:$F$14</c:f>
              <c:numCache>
                <c:formatCode>#,##0_);[Red]\(#,##0\)</c:formatCode>
                <c:ptCount val="12"/>
                <c:pt idx="0">
                  <c:v>78184</c:v>
                </c:pt>
                <c:pt idx="1">
                  <c:v>42666</c:v>
                </c:pt>
                <c:pt idx="2">
                  <c:v>11602</c:v>
                </c:pt>
                <c:pt idx="3">
                  <c:v>7061</c:v>
                </c:pt>
                <c:pt idx="4">
                  <c:v>8625</c:v>
                </c:pt>
                <c:pt idx="5">
                  <c:v>28920</c:v>
                </c:pt>
                <c:pt idx="6">
                  <c:v>25470</c:v>
                </c:pt>
                <c:pt idx="7">
                  <c:v>5392</c:v>
                </c:pt>
                <c:pt idx="8">
                  <c:v>2990</c:v>
                </c:pt>
                <c:pt idx="9">
                  <c:v>15712</c:v>
                </c:pt>
                <c:pt idx="10">
                  <c:v>44120</c:v>
                </c:pt>
                <c:pt idx="11">
                  <c:v>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14-400F-AC2C-C65D3149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53506210235943"/>
          <c:y val="0.24421080993194436"/>
          <c:w val="0.57744422223523861"/>
          <c:h val="0.5634957842659048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5.9036207084103863E-2"/>
                  <c:y val="-4.140162125751980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</a:t>
                    </a:r>
                    <a:r>
                      <a:rPr lang="en-US" altLang="zh-TW" sz="1800"/>
                      <a:t>25%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39-4798-AE0E-F9302C3C9FF9}"/>
                </c:ext>
              </c:extLst>
            </c:dLbl>
            <c:dLbl>
              <c:idx val="1"/>
              <c:layout>
                <c:manualLayout>
                  <c:x val="1.7665687644517338E-2"/>
                  <c:y val="-0.18596130350962767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39-4798-AE0E-F9302C3C9FF9}"/>
                </c:ext>
              </c:extLst>
            </c:dLbl>
            <c:dLbl>
              <c:idx val="2"/>
              <c:layout>
                <c:manualLayout>
                  <c:x val="6.8504550639990405E-2"/>
                  <c:y val="-9.891324646366106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原生應用植物園</a:t>
                    </a:r>
                    <a:r>
                      <a:rPr lang="en-US" altLang="zh-TW" sz="1800"/>
                      <a:t>4%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839-4798-AE0E-F9302C3C9FF9}"/>
                </c:ext>
              </c:extLst>
            </c:dLbl>
            <c:dLbl>
              <c:idx val="3"/>
              <c:layout>
                <c:manualLayout>
                  <c:x val="9.24173479377777E-2"/>
                  <c:y val="6.9256033261329061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839-4798-AE0E-F9302C3C9FF9}"/>
                </c:ext>
              </c:extLst>
            </c:dLbl>
            <c:dLbl>
              <c:idx val="4"/>
              <c:layout>
                <c:manualLayout>
                  <c:x val="-9.5540289132296299E-3"/>
                  <c:y val="6.904104243606717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</a:t>
                    </a:r>
                    <a:r>
                      <a:rPr lang="en-US" altLang="zh-TW" sz="1800"/>
                      <a:t>3%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839-4798-AE0E-F9302C3C9FF9}"/>
                </c:ext>
              </c:extLst>
            </c:dLbl>
            <c:dLbl>
              <c:idx val="5"/>
              <c:layout>
                <c:manualLayout>
                  <c:x val="2.1736746243595215E-2"/>
                  <c:y val="5.010289642998164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9%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839-4798-AE0E-F9302C3C9FF9}"/>
                </c:ext>
              </c:extLst>
            </c:dLbl>
            <c:dLbl>
              <c:idx val="6"/>
              <c:layout>
                <c:manualLayout>
                  <c:x val="4.8104295145891034E-2"/>
                  <c:y val="8.659633475019162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立川魚場</a:t>
                    </a:r>
                    <a:r>
                      <a:rPr lang="en-US" altLang="zh-TW" sz="1800"/>
                      <a:t>8%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39-4798-AE0E-F9302C3C9FF9}"/>
                </c:ext>
              </c:extLst>
            </c:dLbl>
            <c:dLbl>
              <c:idx val="7"/>
              <c:layout>
                <c:manualLayout>
                  <c:x val="-6.8244816900544184E-3"/>
                  <c:y val="7.788093744919052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839-4798-AE0E-F9302C3C9FF9}"/>
                </c:ext>
              </c:extLst>
            </c:dLbl>
            <c:dLbl>
              <c:idx val="8"/>
              <c:layout>
                <c:manualLayout>
                  <c:x val="-4.9618962348091183E-2"/>
                  <c:y val="-8.8123940259679928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池上牧野渡假村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839-4798-AE0E-F9302C3C9FF9}"/>
                </c:ext>
              </c:extLst>
            </c:dLbl>
            <c:dLbl>
              <c:idx val="9"/>
              <c:layout>
                <c:manualLayout>
                  <c:x val="-4.1499716892455393E-2"/>
                  <c:y val="-8.2716465751515575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</a:t>
                    </a:r>
                    <a:r>
                      <a:rPr lang="en-US" altLang="zh-TW" sz="1800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839-4798-AE0E-F9302C3C9FF9}"/>
                </c:ext>
              </c:extLst>
            </c:dLbl>
            <c:dLbl>
              <c:idx val="10"/>
              <c:layout>
                <c:manualLayout>
                  <c:x val="-3.5554067962546128E-2"/>
                  <c:y val="-1.8994262885280932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大波池風景特定區</a:t>
                    </a:r>
                    <a:r>
                      <a:rPr lang="en-US" altLang="zh-TW" sz="1800"/>
                      <a:t>14%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839-4798-AE0E-F9302C3C9FF9}"/>
                </c:ext>
              </c:extLst>
            </c:dLbl>
            <c:dLbl>
              <c:idx val="11"/>
              <c:layout>
                <c:manualLayout>
                  <c:x val="-3.8027897947400573E-2"/>
                  <c:y val="-3.7631756207465216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</a:t>
                    </a:r>
                    <a:r>
                      <a:rPr lang="en-US" altLang="zh-TW" sz="1800"/>
                      <a:t>15%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839-4798-AE0E-F9302C3C9F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'11月份'!$F$3:$F$14</c:f>
              <c:numCache>
                <c:formatCode>#,##0_);[Red]\(#,##0\)</c:formatCode>
                <c:ptCount val="12"/>
                <c:pt idx="0">
                  <c:v>78184</c:v>
                </c:pt>
                <c:pt idx="1">
                  <c:v>42666</c:v>
                </c:pt>
                <c:pt idx="2">
                  <c:v>11602</c:v>
                </c:pt>
                <c:pt idx="3">
                  <c:v>7061</c:v>
                </c:pt>
                <c:pt idx="4">
                  <c:v>8625</c:v>
                </c:pt>
                <c:pt idx="5">
                  <c:v>28920</c:v>
                </c:pt>
                <c:pt idx="6">
                  <c:v>25470</c:v>
                </c:pt>
                <c:pt idx="7">
                  <c:v>5392</c:v>
                </c:pt>
                <c:pt idx="8">
                  <c:v>2990</c:v>
                </c:pt>
                <c:pt idx="9">
                  <c:v>15712</c:v>
                </c:pt>
                <c:pt idx="10">
                  <c:v>44120</c:v>
                </c:pt>
                <c:pt idx="11">
                  <c:v>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39-4798-AE0E-F9302C3C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44168603128431"/>
          <c:y val="0.19692878473951173"/>
          <c:w val="0.52990599105048175"/>
          <c:h val="0.56291184613418432"/>
        </c:manualLayout>
      </c:layout>
      <c:pie3DChart>
        <c:varyColors val="1"/>
        <c:ser>
          <c:idx val="0"/>
          <c:order val="0"/>
          <c:explosion val="22"/>
          <c:dLbls>
            <c:dLbl>
              <c:idx val="0"/>
              <c:layout>
                <c:manualLayout>
                  <c:x val="0.14676592194754137"/>
                  <c:y val="-1.583466083069446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22%</a:t>
                    </a:r>
                    <a:r>
                      <a:rPr lang="zh-TW" altLang="en-US" sz="1600"/>
                      <a:t>鯉魚潭風景特定區 </a:t>
                    </a:r>
                    <a:endParaRPr lang="zh-TW" altLang="en-US" sz="28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E0-4C86-916F-1790E06E2235}"/>
                </c:ext>
              </c:extLst>
            </c:dLbl>
            <c:dLbl>
              <c:idx val="1"/>
              <c:layout>
                <c:manualLayout>
                  <c:x val="0.11396167876868668"/>
                  <c:y val="-5.747544040307191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14% </a:t>
                    </a:r>
                    <a:r>
                      <a:rPr lang="zh-TW" altLang="en-US" sz="1600"/>
                      <a:t>鹿野高台</a:t>
                    </a:r>
                    <a:endParaRPr lang="zh-TW" altLang="en-US" sz="14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E0-4C86-916F-1790E06E2235}"/>
                </c:ext>
              </c:extLst>
            </c:dLbl>
            <c:dLbl>
              <c:idx val="2"/>
              <c:layout>
                <c:manualLayout>
                  <c:x val="0.18198800786844319"/>
                  <c:y val="-2.2192856204013716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3%</a:t>
                    </a:r>
                    <a:r>
                      <a:rPr lang="zh-TW" altLang="en-US" sz="1600"/>
                      <a:t>原生應用園區</a:t>
                    </a:r>
                    <a:endParaRPr lang="zh-TW" altLang="en-US" sz="14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E0-4C86-916F-1790E06E2235}"/>
                </c:ext>
              </c:extLst>
            </c:dLbl>
            <c:dLbl>
              <c:idx val="3"/>
              <c:layout>
                <c:manualLayout>
                  <c:x val="0.24640181409978174"/>
                  <c:y val="9.2824849890683014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2%</a:t>
                    </a:r>
                    <a:r>
                      <a:rPr lang="zh-TW" altLang="en-US" sz="1600"/>
                      <a:t>布農部落 </a:t>
                    </a:r>
                    <a:endParaRPr lang="zh-TW" altLang="en-US" sz="140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0-4C86-916F-1790E06E2235}"/>
                </c:ext>
              </c:extLst>
            </c:dLbl>
            <c:dLbl>
              <c:idx val="4"/>
              <c:layout>
                <c:manualLayout>
                  <c:x val="0.12964665874620873"/>
                  <c:y val="0.20985834295365835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2%</a:t>
                    </a:r>
                    <a:r>
                      <a:rPr lang="zh-TW" altLang="en-US" sz="1600"/>
                      <a:t>新光兆豐農場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E0-4C86-916F-1790E06E2235}"/>
                </c:ext>
              </c:extLst>
            </c:dLbl>
            <c:dLbl>
              <c:idx val="5"/>
              <c:layout>
                <c:manualLayout>
                  <c:x val="8.2665805992750377E-2"/>
                  <c:y val="0.23472338967941567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13%</a:t>
                    </a:r>
                    <a:r>
                      <a:rPr lang="zh-TW" altLang="en-US" sz="1600"/>
                      <a:t>花蓮觀光糖廠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E0-4C86-916F-1790E06E2235}"/>
                </c:ext>
              </c:extLst>
            </c:dLbl>
            <c:dLbl>
              <c:idx val="6"/>
              <c:layout>
                <c:manualLayout>
                  <c:x val="1.4419370421635149E-2"/>
                  <c:y val="0.2375131047816419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2%</a:t>
                    </a:r>
                    <a:r>
                      <a:rPr lang="zh-TW" altLang="en-US" sz="1600"/>
                      <a:t>立川漁場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E0-4C86-916F-1790E06E2235}"/>
                </c:ext>
              </c:extLst>
            </c:dLbl>
            <c:dLbl>
              <c:idx val="7"/>
              <c:layout>
                <c:manualLayout>
                  <c:x val="-9.3610149947475893E-2"/>
                  <c:y val="0.16431617699787768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3%</a:t>
                    </a:r>
                    <a:r>
                      <a:rPr lang="zh-TW" altLang="en-US" sz="1600"/>
                      <a:t>關山親水公園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E0-4C86-916F-1790E06E2235}"/>
                </c:ext>
              </c:extLst>
            </c:dLbl>
            <c:dLbl>
              <c:idx val="8"/>
              <c:layout>
                <c:manualLayout>
                  <c:x val="-7.858863279588231E-2"/>
                  <c:y val="7.077822487152900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1%</a:t>
                    </a:r>
                    <a:r>
                      <a:rPr lang="zh-TW" altLang="en-US" sz="1600"/>
                      <a:t>池上牧野渡假村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E0-4C86-916F-1790E06E2235}"/>
                </c:ext>
              </c:extLst>
            </c:dLbl>
            <c:dLbl>
              <c:idx val="9"/>
              <c:layout>
                <c:manualLayout>
                  <c:x val="-7.6357947425916908E-2"/>
                  <c:y val="5.7112850729507409E-3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7%</a:t>
                    </a:r>
                    <a:r>
                      <a:rPr lang="zh-TW" altLang="en-US" sz="1600"/>
                      <a:t>初鹿牧場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E0-4C86-916F-1790E06E2235}"/>
                </c:ext>
              </c:extLst>
            </c:dLbl>
            <c:dLbl>
              <c:idx val="10"/>
              <c:layout>
                <c:manualLayout>
                  <c:x val="-2.0649706215200962E-2"/>
                  <c:y val="-3.484015572931967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10%</a:t>
                    </a:r>
                    <a:r>
                      <a:rPr lang="zh-TW" altLang="en-US" sz="1600"/>
                      <a:t>大波池風景特定區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E0-4C86-916F-1790E06E2235}"/>
                </c:ext>
              </c:extLst>
            </c:dLbl>
            <c:dLbl>
              <c:idx val="11"/>
              <c:layout>
                <c:manualLayout>
                  <c:x val="-4.9811464199167307E-2"/>
                  <c:y val="-2.889505246762712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600"/>
                      <a:t>22%</a:t>
                    </a:r>
                    <a:r>
                      <a:rPr lang="zh-TW" altLang="en-US" sz="1600"/>
                      <a:t>伯朗大道 </a:t>
                    </a:r>
                    <a:endParaRPr lang="zh-TW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E0-4C86-916F-1790E06E2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zh-TW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'2月份'!$F$3:$F$14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E0-4C86-916F-1790E06E2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0334949454559"/>
          <c:y val="0.23124622791135066"/>
          <c:w val="0.55760712009696722"/>
          <c:h val="0.54463766895448229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1248803975086979"/>
                  <c:y val="-2.5034410805601173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26%</a:t>
                    </a:r>
                    <a:r>
                      <a:rPr lang="zh-TW" altLang="en-US"/>
                      <a:t>鯉魚潭風景特定區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DE-4F9A-BEC3-F7561E1CC873}"/>
                </c:ext>
              </c:extLst>
            </c:dLbl>
            <c:dLbl>
              <c:idx val="1"/>
              <c:layout>
                <c:manualLayout>
                  <c:x val="8.2226935909130675E-2"/>
                  <c:y val="-0.15009941939075797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14%</a:t>
                    </a:r>
                    <a:r>
                      <a:rPr lang="zh-TW" altLang="en-US"/>
                      <a:t>鹿野高台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DE-4F9A-BEC3-F7561E1CC873}"/>
                </c:ext>
              </c:extLst>
            </c:dLbl>
            <c:dLbl>
              <c:idx val="2"/>
              <c:layout>
                <c:manualLayout>
                  <c:x val="0.11690842287156657"/>
                  <c:y val="-2.3267599571443857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4%</a:t>
                    </a:r>
                    <a:r>
                      <a:rPr lang="zh-TW" altLang="en-US"/>
                      <a:t>原生應用植物園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DE-4F9A-BEC3-F7561E1CC873}"/>
                </c:ext>
              </c:extLst>
            </c:dLbl>
            <c:dLbl>
              <c:idx val="3"/>
              <c:layout>
                <c:manualLayout>
                  <c:x val="0.12646513051845001"/>
                  <c:y val="6.259126700071582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2%</a:t>
                    </a:r>
                    <a:r>
                      <a:rPr lang="zh-TW" altLang="en-US"/>
                      <a:t>布農部落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DE-4F9A-BEC3-F7561E1CC873}"/>
                </c:ext>
              </c:extLst>
            </c:dLbl>
            <c:dLbl>
              <c:idx val="4"/>
              <c:layout>
                <c:manualLayout>
                  <c:x val="-1.8187500111569489E-2"/>
                  <c:y val="0.10437604390360296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2%</a:t>
                    </a:r>
                    <a:r>
                      <a:rPr lang="zh-TW" altLang="en-US"/>
                      <a:t>新光兆豐農場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DE-4F9A-BEC3-F7561E1CC873}"/>
                </c:ext>
              </c:extLst>
            </c:dLbl>
            <c:dLbl>
              <c:idx val="5"/>
              <c:layout>
                <c:manualLayout>
                  <c:x val="0.10845870768615593"/>
                  <c:y val="8.358920375594762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12%</a:t>
                    </a:r>
                    <a:r>
                      <a:rPr lang="zh-TW" altLang="en-US"/>
                      <a:t>花蓮觀光糖廠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DE-4F9A-BEC3-F7561E1CC873}"/>
                </c:ext>
              </c:extLst>
            </c:dLbl>
            <c:dLbl>
              <c:idx val="6"/>
              <c:layout>
                <c:manualLayout>
                  <c:x val="7.9092948986859798E-2"/>
                  <c:y val="0.12659733041391216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5%</a:t>
                    </a:r>
                    <a:r>
                      <a:rPr lang="zh-TW" altLang="en-US"/>
                      <a:t>立川漁場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DE-4F9A-BEC3-F7561E1CC873}"/>
                </c:ext>
              </c:extLst>
            </c:dLbl>
            <c:dLbl>
              <c:idx val="7"/>
              <c:layout>
                <c:manualLayout>
                  <c:x val="-3.7886432079173277E-2"/>
                  <c:y val="0.19050738978483306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1%</a:t>
                    </a:r>
                    <a:r>
                      <a:rPr lang="zh-TW" altLang="en-US"/>
                      <a:t>關山親水公園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DE-4F9A-BEC3-F7561E1CC873}"/>
                </c:ext>
              </c:extLst>
            </c:dLbl>
            <c:dLbl>
              <c:idx val="8"/>
              <c:layout>
                <c:manualLayout>
                  <c:x val="-2.773327394861377E-2"/>
                  <c:y val="7.38519984467182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2%</a:t>
                    </a:r>
                    <a:r>
                      <a:rPr lang="zh-TW" altLang="en-US"/>
                      <a:t>池上牧野度假村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DE-4F9A-BEC3-F7561E1CC873}"/>
                </c:ext>
              </c:extLst>
            </c:dLbl>
            <c:dLbl>
              <c:idx val="9"/>
              <c:layout>
                <c:manualLayout>
                  <c:x val="-5.3443569938003067E-2"/>
                  <c:y val="-1.449754609550811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4%</a:t>
                    </a:r>
                    <a:r>
                      <a:rPr lang="zh-TW" altLang="en-US"/>
                      <a:t>初鹿牧場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DE-4F9A-BEC3-F7561E1CC873}"/>
                </c:ext>
              </c:extLst>
            </c:dLbl>
            <c:dLbl>
              <c:idx val="10"/>
              <c:layout>
                <c:manualLayout>
                  <c:x val="-4.1380342170231829E-2"/>
                  <c:y val="4.3310735890633993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17%</a:t>
                    </a:r>
                    <a:r>
                      <a:rPr lang="zh-TW" altLang="en-US"/>
                      <a:t>大坡池風景特定區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DE-4F9A-BEC3-F7561E1CC873}"/>
                </c:ext>
              </c:extLst>
            </c:dLbl>
            <c:dLbl>
              <c:idx val="11"/>
              <c:layout>
                <c:manualLayout>
                  <c:x val="-0.16116078680588158"/>
                  <c:y val="2.9201697381410212E-3"/>
                </c:manualLayout>
              </c:layout>
              <c:tx>
                <c:rich>
                  <a:bodyPr/>
                  <a:lstStyle/>
                  <a:p>
                    <a:r>
                      <a:rPr lang="en-US" altLang="zh-TW"/>
                      <a:t>10%</a:t>
                    </a:r>
                    <a:r>
                      <a:rPr lang="zh-TW" altLang="en-US"/>
                      <a:t>伯朗大道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DE-4F9A-BEC3-F7561E1CC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'3月份'!$F$3:$F$14</c:f>
              <c:numCache>
                <c:formatCode>#,##0_);[Red]\(#,##0\)</c:formatCode>
                <c:ptCount val="12"/>
                <c:pt idx="0">
                  <c:v>79311</c:v>
                </c:pt>
                <c:pt idx="1">
                  <c:v>41487</c:v>
                </c:pt>
                <c:pt idx="2">
                  <c:v>13333</c:v>
                </c:pt>
                <c:pt idx="3">
                  <c:v>6870</c:v>
                </c:pt>
                <c:pt idx="4">
                  <c:v>6216</c:v>
                </c:pt>
                <c:pt idx="5">
                  <c:v>37170</c:v>
                </c:pt>
                <c:pt idx="6">
                  <c:v>16800</c:v>
                </c:pt>
                <c:pt idx="7">
                  <c:v>3672</c:v>
                </c:pt>
                <c:pt idx="8">
                  <c:v>5196</c:v>
                </c:pt>
                <c:pt idx="9">
                  <c:v>12980</c:v>
                </c:pt>
                <c:pt idx="10">
                  <c:v>51500</c:v>
                </c:pt>
                <c:pt idx="11">
                  <c:v>31250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DE-4F9A-BEC3-F7561E1CC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06850188008983"/>
          <c:y val="0.19139664995113606"/>
          <c:w val="0.62644266782857727"/>
          <c:h val="0.61720670009772793"/>
        </c:manualLayout>
      </c:layout>
      <c:pie3DChart>
        <c:varyColors val="1"/>
        <c:ser>
          <c:idx val="0"/>
          <c:order val="0"/>
          <c:explosion val="19"/>
          <c:dLbls>
            <c:dLbl>
              <c:idx val="0"/>
              <c:layout>
                <c:manualLayout>
                  <c:x val="0.11680736119309376"/>
                  <c:y val="-5.8350803761415731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TW" sz="1800" b="0" i="0" baseline="0">
                        <a:effectLst/>
                      </a:rPr>
                      <a:t>23%</a:t>
                    </a:r>
                    <a:r>
                      <a:rPr lang="zh-TW" altLang="en-US" sz="1800" b="0" i="0" baseline="0">
                        <a:effectLst/>
                      </a:rPr>
                      <a:t>鯉魚潭風景特定區 </a:t>
                    </a:r>
                    <a:endParaRPr lang="zh-TW" altLang="en-US">
                      <a:effectLst/>
                    </a:endParaRP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B0-49CF-8F60-C158E57D26FB}"/>
                </c:ext>
              </c:extLst>
            </c:dLbl>
            <c:dLbl>
              <c:idx val="1"/>
              <c:layout>
                <c:manualLayout>
                  <c:x val="2.786986302442282E-2"/>
                  <c:y val="-0.14084749804359201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TW" sz="1800" b="0" i="0" baseline="0">
                        <a:effectLst/>
                      </a:rPr>
                      <a:t>13%</a:t>
                    </a:r>
                    <a:r>
                      <a:rPr lang="zh-TW" altLang="en-US" sz="1800" b="0" i="0" baseline="0">
                        <a:effectLst/>
                      </a:rPr>
                      <a:t>鹿野高台 </a:t>
                    </a:r>
                    <a:endParaRPr lang="zh-TW" altLang="en-US">
                      <a:effectLst/>
                    </a:endParaRP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0-49CF-8F60-C158E57D26FB}"/>
                </c:ext>
              </c:extLst>
            </c:dLbl>
            <c:dLbl>
              <c:idx val="2"/>
              <c:layout>
                <c:manualLayout>
                  <c:x val="5.8967897670146957E-2"/>
                  <c:y val="-9.637377087732892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4%</a:t>
                    </a:r>
                    <a:r>
                      <a:rPr lang="zh-TW" altLang="en-US" sz="1800" b="0" i="0" baseline="0">
                        <a:effectLst/>
                      </a:rPr>
                      <a:t>原生應用植物園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0-49CF-8F60-C158E57D26FB}"/>
                </c:ext>
              </c:extLst>
            </c:dLbl>
            <c:dLbl>
              <c:idx val="3"/>
              <c:layout>
                <c:manualLayout>
                  <c:x val="0.15291177389624266"/>
                  <c:y val="1.7230352485295215E-3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2%</a:t>
                    </a:r>
                    <a:r>
                      <a:rPr lang="zh-TW" altLang="en-US" sz="1800" b="0" i="0" baseline="0">
                        <a:effectLst/>
                      </a:rPr>
                      <a:t>布農部落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B0-49CF-8F60-C158E57D26FB}"/>
                </c:ext>
              </c:extLst>
            </c:dLbl>
            <c:dLbl>
              <c:idx val="4"/>
              <c:layout>
                <c:manualLayout>
                  <c:x val="8.3836729782184247E-2"/>
                  <c:y val="0.10370696861019625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1%</a:t>
                    </a:r>
                    <a:r>
                      <a:rPr lang="zh-TW" altLang="en-US" sz="1800" b="0" i="0" baseline="0">
                        <a:effectLst/>
                      </a:rPr>
                      <a:t>新光兆豐農場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B0-49CF-8F60-C158E57D26FB}"/>
                </c:ext>
              </c:extLst>
            </c:dLbl>
            <c:dLbl>
              <c:idx val="5"/>
              <c:layout>
                <c:manualLayout>
                  <c:x val="4.4190778512198159E-2"/>
                  <c:y val="5.338482140388099E-2"/>
                </c:manualLayout>
              </c:layout>
              <c:tx>
                <c:rich>
                  <a:bodyPr/>
                  <a:lstStyle/>
                  <a:p>
                    <a:pPr>
                      <a:defRPr sz="1800"/>
                    </a:pPr>
                    <a:r>
                      <a:rPr lang="en-US" altLang="zh-TW" sz="1800"/>
                      <a:t>12%</a:t>
                    </a:r>
                    <a:r>
                      <a:rPr lang="zh-TW" altLang="en-US" sz="1800"/>
                      <a:t>花蓮觀光糖廠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B0-49CF-8F60-C158E57D26FB}"/>
                </c:ext>
              </c:extLst>
            </c:dLbl>
            <c:dLbl>
              <c:idx val="6"/>
              <c:layout>
                <c:manualLayout>
                  <c:x val="0.14982250368334774"/>
                  <c:y val="9.1834137502524255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TW" sz="1800" b="0" i="0" baseline="0">
                        <a:effectLst/>
                      </a:rPr>
                      <a:t>6%</a:t>
                    </a:r>
                    <a:r>
                      <a:rPr lang="zh-TW" altLang="en-US" sz="1800" b="0" i="0" baseline="0">
                        <a:effectLst/>
                      </a:rPr>
                      <a:t>立川漁場 </a:t>
                    </a:r>
                    <a:endParaRPr lang="zh-TW" altLang="en-US">
                      <a:effectLst/>
                    </a:endParaRP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B0-49CF-8F60-C158E57D26FB}"/>
                </c:ext>
              </c:extLst>
            </c:dLbl>
            <c:dLbl>
              <c:idx val="7"/>
              <c:layout>
                <c:manualLayout>
                  <c:x val="5.2297945981443578E-2"/>
                  <c:y val="0.17747623918315447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1%</a:t>
                    </a:r>
                    <a:r>
                      <a:rPr lang="zh-TW" altLang="en-US" sz="1800" b="0" i="0" baseline="0">
                        <a:effectLst/>
                      </a:rPr>
                      <a:t>關山親水公園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B0-49CF-8F60-C158E57D26FB}"/>
                </c:ext>
              </c:extLst>
            </c:dLbl>
            <c:dLbl>
              <c:idx val="8"/>
              <c:layout>
                <c:manualLayout>
                  <c:x val="-3.4101749643296257E-2"/>
                  <c:y val="8.6813025094241714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2%</a:t>
                    </a:r>
                    <a:r>
                      <a:rPr lang="zh-TW" altLang="en-US" sz="1800" b="0" i="0" baseline="0">
                        <a:effectLst/>
                      </a:rPr>
                      <a:t>池上牧野度假村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B0-49CF-8F60-C158E57D26FB}"/>
                </c:ext>
              </c:extLst>
            </c:dLbl>
            <c:dLbl>
              <c:idx val="9"/>
              <c:layout>
                <c:manualLayout>
                  <c:x val="-3.3843294607203145E-2"/>
                  <c:y val="-3.0066968858513086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5%</a:t>
                    </a:r>
                    <a:r>
                      <a:rPr lang="zh-TW" altLang="en-US" sz="1800" b="0" i="0" baseline="0">
                        <a:effectLst/>
                      </a:rPr>
                      <a:t>初鹿牧場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B0-49CF-8F60-C158E57D26FB}"/>
                </c:ext>
              </c:extLst>
            </c:dLbl>
            <c:dLbl>
              <c:idx val="10"/>
              <c:layout>
                <c:manualLayout>
                  <c:x val="-0.10338179076348132"/>
                  <c:y val="-8.437112119066460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11%</a:t>
                    </a:r>
                    <a:r>
                      <a:rPr lang="zh-TW" altLang="en-US" sz="1800" b="0" i="0" baseline="0">
                        <a:effectLst/>
                      </a:rPr>
                      <a:t>大坡池風景特定區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B0-49CF-8F60-C158E57D26FB}"/>
                </c:ext>
              </c:extLst>
            </c:dLbl>
            <c:dLbl>
              <c:idx val="11"/>
              <c:layout>
                <c:manualLayout>
                  <c:x val="-0.14147611712184652"/>
                  <c:y val="2.1307044858070497E-2"/>
                </c:manualLayout>
              </c:layout>
              <c:tx>
                <c:rich>
                  <a:bodyPr/>
                  <a:lstStyle/>
                  <a:p>
                    <a:r>
                      <a:rPr lang="en-US" altLang="zh-TW" sz="1800" b="0" i="0" baseline="0">
                        <a:effectLst/>
                      </a:rPr>
                      <a:t>19%</a:t>
                    </a:r>
                    <a:r>
                      <a:rPr lang="zh-TW" altLang="en-US" sz="1800" b="0" i="0" baseline="0">
                        <a:effectLst/>
                      </a:rPr>
                      <a:t>伯朗大道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B0-49CF-8F60-C158E57D26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'4月份'!$F$3:$F$14</c:f>
              <c:numCache>
                <c:formatCode>#,##0_);[Red]\(#,##0\)</c:formatCode>
                <c:ptCount val="12"/>
                <c:pt idx="0">
                  <c:v>103594</c:v>
                </c:pt>
                <c:pt idx="1">
                  <c:v>58529</c:v>
                </c:pt>
                <c:pt idx="2">
                  <c:v>16362</c:v>
                </c:pt>
                <c:pt idx="3">
                  <c:v>9086</c:v>
                </c:pt>
                <c:pt idx="4">
                  <c:v>5286</c:v>
                </c:pt>
                <c:pt idx="5">
                  <c:v>56955</c:v>
                </c:pt>
                <c:pt idx="6">
                  <c:v>29500</c:v>
                </c:pt>
                <c:pt idx="7">
                  <c:v>6533</c:v>
                </c:pt>
                <c:pt idx="8">
                  <c:v>7461</c:v>
                </c:pt>
                <c:pt idx="9">
                  <c:v>24804</c:v>
                </c:pt>
                <c:pt idx="10">
                  <c:v>49800</c:v>
                </c:pt>
                <c:pt idx="11">
                  <c:v>89000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B0-49CF-8F60-C158E57D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73442359826465"/>
          <c:y val="0.20277142587947303"/>
          <c:w val="0.62886227671811812"/>
          <c:h val="0.61673972251352349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0-F362-4729-9995-D625E970CAA3}"/>
              </c:ext>
            </c:extLst>
          </c:dPt>
          <c:dPt>
            <c:idx val="1"/>
            <c:bubble3D val="0"/>
            <c:explosion val="18"/>
            <c:extLst>
              <c:ext xmlns:c16="http://schemas.microsoft.com/office/drawing/2014/chart" uri="{C3380CC4-5D6E-409C-BE32-E72D297353CC}">
                <c16:uniqueId val="{00000001-F362-4729-9995-D625E970CAA3}"/>
              </c:ext>
            </c:extLst>
          </c:dPt>
          <c:dLbls>
            <c:dLbl>
              <c:idx val="0"/>
              <c:layout>
                <c:manualLayout>
                  <c:x val="6.0869196650904227E-2"/>
                  <c:y val="2.1024573819449039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 </a:t>
                    </a:r>
                    <a:r>
                      <a:rPr lang="en-US" altLang="zh-TW" sz="1800"/>
                      <a:t>26%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2-4729-9995-D625E970CAA3}"/>
                </c:ext>
              </c:extLst>
            </c:dLbl>
            <c:dLbl>
              <c:idx val="1"/>
              <c:layout>
                <c:manualLayout>
                  <c:x val="2.2152708104095791E-2"/>
                  <c:y val="-0.15292179816514406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13%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2-4729-9995-D625E970CAA3}"/>
                </c:ext>
              </c:extLst>
            </c:dLbl>
            <c:dLbl>
              <c:idx val="2"/>
              <c:layout>
                <c:manualLayout>
                  <c:x val="7.0182886328057678E-2"/>
                  <c:y val="-9.6064037662112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原生應用植物園</a:t>
                    </a:r>
                    <a:r>
                      <a:rPr lang="en-US" altLang="zh-TW" sz="1800"/>
                      <a:t>3%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62-4729-9995-D625E970CAA3}"/>
                </c:ext>
              </c:extLst>
            </c:dLbl>
            <c:dLbl>
              <c:idx val="3"/>
              <c:layout>
                <c:manualLayout>
                  <c:x val="8.7473125865479687E-2"/>
                  <c:y val="1.7359353531638887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 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2-4729-9995-D625E970CAA3}"/>
                </c:ext>
              </c:extLst>
            </c:dLbl>
            <c:dLbl>
              <c:idx val="4"/>
              <c:layout>
                <c:manualLayout>
                  <c:x val="-6.8425798946059879E-2"/>
                  <c:y val="5.5080242708115297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 </a:t>
                    </a:r>
                    <a:r>
                      <a:rPr lang="en-US" altLang="zh-TW" sz="1800"/>
                      <a:t>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62-4729-9995-D625E970CAA3}"/>
                </c:ext>
              </c:extLst>
            </c:dLbl>
            <c:dLbl>
              <c:idx val="5"/>
              <c:layout>
                <c:manualLayout>
                  <c:x val="7.7204655004430925E-2"/>
                  <c:y val="5.321763004294571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2-4729-9995-D625E970CAA3}"/>
                </c:ext>
              </c:extLst>
            </c:dLbl>
            <c:dLbl>
              <c:idx val="6"/>
              <c:layout>
                <c:manualLayout>
                  <c:x val="8.6265260743937366E-2"/>
                  <c:y val="0.13180072500829457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立川漁場 </a:t>
                    </a:r>
                    <a:r>
                      <a:rPr lang="en-US" altLang="zh-TW" sz="1800"/>
                      <a:t>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62-4729-9995-D625E970CAA3}"/>
                </c:ext>
              </c:extLst>
            </c:dLbl>
            <c:dLbl>
              <c:idx val="7"/>
              <c:layout>
                <c:manualLayout>
                  <c:x val="1.4165561957323734E-2"/>
                  <c:y val="0.10600434668106319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 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62-4729-9995-D625E970CAA3}"/>
                </c:ext>
              </c:extLst>
            </c:dLbl>
            <c:dLbl>
              <c:idx val="8"/>
              <c:layout>
                <c:manualLayout>
                  <c:x val="-1.4781485052822488E-2"/>
                  <c:y val="-2.274805198542123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池上牧野渡假村 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62-4729-9995-D625E970CAA3}"/>
                </c:ext>
              </c:extLst>
            </c:dLbl>
            <c:dLbl>
              <c:idx val="9"/>
              <c:layout>
                <c:manualLayout>
                  <c:x val="-3.0462092900432274E-2"/>
                  <c:y val="-0.10368204626318597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 </a:t>
                    </a:r>
                    <a:r>
                      <a:rPr lang="en-US" altLang="zh-TW" sz="1800"/>
                      <a:t>3%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62-4729-9995-D625E970CAA3}"/>
                </c:ext>
              </c:extLst>
            </c:dLbl>
            <c:dLbl>
              <c:idx val="10"/>
              <c:layout>
                <c:manualLayout>
                  <c:x val="-3.3863166248485149E-2"/>
                  <c:y val="-1.240086666932186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大坡池風景特定區 </a:t>
                    </a:r>
                    <a:r>
                      <a:rPr lang="en-US" altLang="zh-TW" sz="1800"/>
                      <a:t>15%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62-4729-9995-D625E970CAA3}"/>
                </c:ext>
              </c:extLst>
            </c:dLbl>
            <c:dLbl>
              <c:idx val="11"/>
              <c:layout>
                <c:manualLayout>
                  <c:x val="-0.17882627722897068"/>
                  <c:y val="2.7702327967560783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 </a:t>
                    </a:r>
                    <a:r>
                      <a:rPr lang="en-US" altLang="zh-TW" sz="1800"/>
                      <a:t>11%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62-4729-9995-D625E970CA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'5月份'!$F$3:$F$14</c:f>
              <c:numCache>
                <c:formatCode>#,##0_);[Red]\(#,##0\)</c:formatCode>
                <c:ptCount val="12"/>
                <c:pt idx="0">
                  <c:v>88154</c:v>
                </c:pt>
                <c:pt idx="1">
                  <c:v>42694</c:v>
                </c:pt>
                <c:pt idx="2">
                  <c:v>10746</c:v>
                </c:pt>
                <c:pt idx="3">
                  <c:v>5618</c:v>
                </c:pt>
                <c:pt idx="4">
                  <c:v>13168</c:v>
                </c:pt>
                <c:pt idx="5">
                  <c:v>40515</c:v>
                </c:pt>
                <c:pt idx="6">
                  <c:v>29300</c:v>
                </c:pt>
                <c:pt idx="7">
                  <c:v>2306</c:v>
                </c:pt>
                <c:pt idx="8">
                  <c:v>5493</c:v>
                </c:pt>
                <c:pt idx="9">
                  <c:v>11380</c:v>
                </c:pt>
                <c:pt idx="10">
                  <c:v>51100</c:v>
                </c:pt>
                <c:pt idx="11">
                  <c:v>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62-4729-9995-D625E970C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069786594696864"/>
          <c:y val="0.25984616669577298"/>
          <c:w val="0.55697882640994967"/>
          <c:h val="0.5453422242736939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7.9690715339027857E-2"/>
                  <c:y val="-1.4639220658916789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鯉魚潭風景特定區 </a:t>
                    </a:r>
                    <a:r>
                      <a:rPr lang="en-US" altLang="zh-TW" sz="1800" b="0" i="0" baseline="0">
                        <a:effectLst/>
                      </a:rPr>
                      <a:t>27%</a:t>
                    </a: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13-401A-893F-2BEA38EDAE90}"/>
                </c:ext>
              </c:extLst>
            </c:dLbl>
            <c:dLbl>
              <c:idx val="1"/>
              <c:layout>
                <c:manualLayout>
                  <c:x val="5.7561002754514444E-2"/>
                  <c:y val="-0.17100627690312606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鹿野高台</a:t>
                    </a:r>
                    <a:r>
                      <a:rPr lang="en-US" altLang="zh-TW" sz="1800" b="0" i="0" baseline="0">
                        <a:effectLst/>
                      </a:rPr>
                      <a:t>14%</a:t>
                    </a: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3-401A-893F-2BEA38EDAE90}"/>
                </c:ext>
              </c:extLst>
            </c:dLbl>
            <c:dLbl>
              <c:idx val="2"/>
              <c:layout>
                <c:manualLayout>
                  <c:x val="0.13396266102779555"/>
                  <c:y val="-0.12116911050983527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原生應用植物園</a:t>
                    </a:r>
                    <a:r>
                      <a:rPr lang="en-US" altLang="zh-TW" sz="1800" b="0" i="0" baseline="0">
                        <a:effectLst/>
                      </a:rPr>
                      <a:t>3% </a:t>
                    </a: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13-401A-893F-2BEA38EDAE90}"/>
                </c:ext>
              </c:extLst>
            </c:dLbl>
            <c:dLbl>
              <c:idx val="3"/>
              <c:layout>
                <c:manualLayout>
                  <c:x val="0.1499287165076098"/>
                  <c:y val="2.521850498919063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 b="0" i="0" baseline="0">
                        <a:effectLst/>
                      </a:rPr>
                      <a:t>布農部落 </a:t>
                    </a:r>
                    <a:r>
                      <a:rPr lang="en-US" altLang="zh-TW" sz="1800" b="0" i="0" baseline="0">
                        <a:effectLst/>
                      </a:rPr>
                      <a:t>2%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3-401A-893F-2BEA38EDAE90}"/>
                </c:ext>
              </c:extLst>
            </c:dLbl>
            <c:dLbl>
              <c:idx val="4"/>
              <c:layout>
                <c:manualLayout>
                  <c:x val="-2.8769984140674994E-2"/>
                  <c:y val="5.6857296381179145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新光兆豐農場 </a:t>
                    </a:r>
                    <a:r>
                      <a:rPr lang="en-US" altLang="zh-TW" sz="1800" b="0" i="0" baseline="0">
                        <a:effectLst/>
                      </a:rPr>
                      <a:t>3%</a:t>
                    </a: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13-401A-893F-2BEA38EDAE90}"/>
                </c:ext>
              </c:extLst>
            </c:dLbl>
            <c:dLbl>
              <c:idx val="5"/>
              <c:layout>
                <c:manualLayout>
                  <c:x val="8.9024790629086553E-2"/>
                  <c:y val="3.8356086010895366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花蓮觀光糖廠</a:t>
                    </a:r>
                    <a:r>
                      <a:rPr lang="en-US" altLang="zh-TW" sz="1800" b="0" i="0" baseline="0">
                        <a:effectLst/>
                      </a:rPr>
                      <a:t>11%</a:t>
                    </a: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3-401A-893F-2BEA38EDAE90}"/>
                </c:ext>
              </c:extLst>
            </c:dLbl>
            <c:dLbl>
              <c:idx val="6"/>
              <c:layout>
                <c:manualLayout>
                  <c:x val="8.3849976350129377E-2"/>
                  <c:y val="0.11234450551575335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 b="0" i="0" baseline="0">
                        <a:effectLst/>
                      </a:rPr>
                      <a:t>立川漁場 </a:t>
                    </a:r>
                    <a:r>
                      <a:rPr lang="en-US" altLang="zh-TW" sz="1800" b="0" i="0" baseline="0">
                        <a:effectLst/>
                      </a:rPr>
                      <a:t>8%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3-401A-893F-2BEA38EDAE90}"/>
                </c:ext>
              </c:extLst>
            </c:dLbl>
            <c:dLbl>
              <c:idx val="7"/>
              <c:layout>
                <c:manualLayout>
                  <c:x val="2.964948109401519E-2"/>
                  <c:y val="8.368568478669884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 b="0" i="0" baseline="0">
                        <a:effectLst/>
                      </a:rPr>
                      <a:t>關山親水公園 </a:t>
                    </a:r>
                    <a:r>
                      <a:rPr lang="en-US" altLang="zh-TW" sz="1800" b="0" i="0" baseline="0">
                        <a:effectLst/>
                      </a:rPr>
                      <a:t>0%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3-401A-893F-2BEA38EDAE90}"/>
                </c:ext>
              </c:extLst>
            </c:dLbl>
            <c:dLbl>
              <c:idx val="8"/>
              <c:layout>
                <c:manualLayout>
                  <c:x val="-3.9130463815697951E-2"/>
                  <c:y val="-2.0897582844014356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 b="0" i="0" baseline="0">
                        <a:effectLst/>
                      </a:rPr>
                      <a:t>池上牧野渡假村 </a:t>
                    </a:r>
                    <a:r>
                      <a:rPr lang="en-US" altLang="zh-TW" sz="1800" b="0" i="0" baseline="0">
                        <a:effectLst/>
                      </a:rPr>
                      <a:t>2% </a:t>
                    </a:r>
                    <a:endParaRPr lang="zh-TW" altLang="en-US">
                      <a:effectLst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3-401A-893F-2BEA38EDAE90}"/>
                </c:ext>
              </c:extLst>
            </c:dLbl>
            <c:dLbl>
              <c:idx val="9"/>
              <c:layout>
                <c:manualLayout>
                  <c:x val="-2.9647867338137502E-2"/>
                  <c:y val="-9.4839208545502027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初鹿牧場 </a:t>
                    </a:r>
                    <a:r>
                      <a:rPr lang="en-US" altLang="zh-TW" sz="1800" b="0" i="0" baseline="0">
                        <a:effectLst/>
                      </a:rPr>
                      <a:t>4% </a:t>
                    </a:r>
                    <a:r>
                      <a:rPr lang="zh-TW" altLang="en-US"/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3-401A-893F-2BEA38EDAE90}"/>
                </c:ext>
              </c:extLst>
            </c:dLbl>
            <c:dLbl>
              <c:idx val="10"/>
              <c:layout>
                <c:manualLayout>
                  <c:x val="-1.7763668234050248E-2"/>
                  <c:y val="-1.2178926083978456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大坡池風景特定區 </a:t>
                    </a:r>
                    <a:r>
                      <a:rPr lang="en-US" altLang="zh-TW" sz="1800" b="0" i="0" baseline="0">
                        <a:effectLst/>
                      </a:rPr>
                      <a:t>14%</a:t>
                    </a:r>
                    <a:endParaRPr lang="zh-TW" altLang="en-US">
                      <a:effectLst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13-401A-893F-2BEA38EDAE90}"/>
                </c:ext>
              </c:extLst>
            </c:dLbl>
            <c:dLbl>
              <c:idx val="11"/>
              <c:layout>
                <c:manualLayout>
                  <c:x val="-8.4761247600233722E-2"/>
                  <c:y val="-2.527765941986632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zh-TW" altLang="en-US" sz="1800" b="0" i="0" baseline="0">
                        <a:effectLst/>
                      </a:rPr>
                      <a:t>伯朗大道 </a:t>
                    </a:r>
                    <a:r>
                      <a:rPr lang="en-US" altLang="zh-TW" sz="1800" b="0" i="0" baseline="0">
                        <a:effectLst/>
                      </a:rPr>
                      <a:t>13% </a:t>
                    </a:r>
                    <a:endParaRPr lang="zh-TW" altLang="en-US">
                      <a:effectLst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13-401A-893F-2BEA38EDAE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'6月份'!$A$3:$A$14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'6月份'!$F$3:$F$14</c:f>
              <c:numCache>
                <c:formatCode>#,##0_);[Red]\(#,##0\)</c:formatCode>
                <c:ptCount val="12"/>
                <c:pt idx="0">
                  <c:v>102916</c:v>
                </c:pt>
                <c:pt idx="1">
                  <c:v>53386</c:v>
                </c:pt>
                <c:pt idx="2">
                  <c:v>9674</c:v>
                </c:pt>
                <c:pt idx="3">
                  <c:v>6899</c:v>
                </c:pt>
                <c:pt idx="4">
                  <c:v>11540</c:v>
                </c:pt>
                <c:pt idx="5">
                  <c:v>43970</c:v>
                </c:pt>
                <c:pt idx="6">
                  <c:v>29385</c:v>
                </c:pt>
                <c:pt idx="7">
                  <c:v>1774</c:v>
                </c:pt>
                <c:pt idx="8">
                  <c:v>6207</c:v>
                </c:pt>
                <c:pt idx="9">
                  <c:v>14048</c:v>
                </c:pt>
                <c:pt idx="10">
                  <c:v>53200</c:v>
                </c:pt>
                <c:pt idx="11">
                  <c:v>50750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13-401A-893F-2BEA38ED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2800" b="1">
                <a:effectLst/>
              </a:rPr>
              <a:t>107</a:t>
            </a:r>
            <a:r>
              <a:rPr lang="zh-TW" altLang="zh-TW" sz="2800" b="1">
                <a:effectLst/>
              </a:rPr>
              <a:t>年度</a:t>
            </a:r>
            <a:r>
              <a:rPr lang="en-US" altLang="zh-TW" sz="2800" b="1">
                <a:effectLst/>
              </a:rPr>
              <a:t>7</a:t>
            </a:r>
            <a:r>
              <a:rPr lang="zh-TW" altLang="zh-TW" sz="2800" b="1">
                <a:effectLst/>
              </a:rPr>
              <a:t>月遊客人數分配比例</a:t>
            </a:r>
            <a:endParaRPr lang="zh-TW" altLang="zh-TW" sz="2800">
              <a:effectLst/>
            </a:endParaRPr>
          </a:p>
        </c:rich>
      </c:tx>
      <c:layout>
        <c:manualLayout>
          <c:xMode val="edge"/>
          <c:yMode val="edge"/>
          <c:x val="0.23650414008956344"/>
          <c:y val="5.3365344696425981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322236505034784"/>
          <c:y val="0.22290712883688424"/>
          <c:w val="0.6591211813016784"/>
          <c:h val="0.60418915434669562"/>
        </c:manualLayout>
      </c:layout>
      <c:pie3DChart>
        <c:varyColors val="1"/>
        <c:ser>
          <c:idx val="0"/>
          <c:order val="0"/>
          <c:explosion val="28"/>
          <c:dLbls>
            <c:dLbl>
              <c:idx val="0"/>
              <c:layout>
                <c:manualLayout>
                  <c:x val="8.2381396426632655E-2"/>
                  <c:y val="6.0885236103411927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 </a:t>
                    </a:r>
                    <a:r>
                      <a:rPr lang="en-US" altLang="zh-TW" sz="1800"/>
                      <a:t>15%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60-4F29-85C9-FDC6C6FD04D9}"/>
                </c:ext>
              </c:extLst>
            </c:dLbl>
            <c:dLbl>
              <c:idx val="1"/>
              <c:layout>
                <c:manualLayout>
                  <c:x val="3.5839023780323734E-2"/>
                  <c:y val="-8.419437826768191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30%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0-4F29-85C9-FDC6C6FD04D9}"/>
                </c:ext>
              </c:extLst>
            </c:dLbl>
            <c:dLbl>
              <c:idx val="2"/>
              <c:layout>
                <c:manualLayout>
                  <c:x val="0.1597642433776349"/>
                  <c:y val="-3.102938472362802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原生應用植物園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60-4F29-85C9-FDC6C6FD04D9}"/>
                </c:ext>
              </c:extLst>
            </c:dLbl>
            <c:dLbl>
              <c:idx val="3"/>
              <c:layout>
                <c:manualLayout>
                  <c:x val="8.7797432985662283E-2"/>
                  <c:y val="5.941117603101005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0-4F29-85C9-FDC6C6FD04D9}"/>
                </c:ext>
              </c:extLst>
            </c:dLbl>
            <c:dLbl>
              <c:idx val="4"/>
              <c:layout>
                <c:manualLayout>
                  <c:x val="1.9079372201421805E-3"/>
                  <c:y val="7.488712599297359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60-4F29-85C9-FDC6C6FD04D9}"/>
                </c:ext>
              </c:extLst>
            </c:dLbl>
            <c:dLbl>
              <c:idx val="5"/>
              <c:layout>
                <c:manualLayout>
                  <c:x val="4.151508109180533E-2"/>
                  <c:y val="5.010610879403733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0-4F29-85C9-FDC6C6FD04D9}"/>
                </c:ext>
              </c:extLst>
            </c:dLbl>
            <c:dLbl>
              <c:idx val="6"/>
              <c:layout>
                <c:manualLayout>
                  <c:x val="3.8264318420183248E-2"/>
                  <c:y val="8.1578888098166685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立川魚場</a:t>
                    </a:r>
                    <a:r>
                      <a:rPr lang="en-US" altLang="zh-TW" sz="1800"/>
                      <a:t>7%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60-4F29-85C9-FDC6C6FD04D9}"/>
                </c:ext>
              </c:extLst>
            </c:dLbl>
            <c:dLbl>
              <c:idx val="7"/>
              <c:layout>
                <c:manualLayout>
                  <c:x val="7.3679256741024024E-3"/>
                  <c:y val="6.845790457570433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0-4F29-85C9-FDC6C6FD04D9}"/>
                </c:ext>
              </c:extLst>
            </c:dLbl>
            <c:dLbl>
              <c:idx val="8"/>
              <c:layout>
                <c:manualLayout>
                  <c:x val="-5.1354322283029177E-2"/>
                  <c:y val="-6.4418274042054241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池上牧野渡假村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60-4F29-85C9-FDC6C6FD04D9}"/>
                </c:ext>
              </c:extLst>
            </c:dLbl>
            <c:dLbl>
              <c:idx val="9"/>
              <c:layout>
                <c:manualLayout>
                  <c:x val="-2.429980605247789E-2"/>
                  <c:y val="-9.113422619577871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</a:t>
                    </a:r>
                    <a:r>
                      <a:rPr lang="en-US" altLang="zh-TW" sz="1800"/>
                      <a:t>5%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0-4F29-85C9-FDC6C6FD04D9}"/>
                </c:ext>
              </c:extLst>
            </c:dLbl>
            <c:dLbl>
              <c:idx val="10"/>
              <c:layout>
                <c:manualLayout>
                  <c:x val="1.3159622322373393E-2"/>
                  <c:y val="-6.483275889251530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大波池風景特定區 </a:t>
                    </a:r>
                    <a:r>
                      <a:rPr lang="en-US" altLang="zh-TW" sz="1800"/>
                      <a:t>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60-4F29-85C9-FDC6C6FD04D9}"/>
                </c:ext>
              </c:extLst>
            </c:dLbl>
            <c:dLbl>
              <c:idx val="11"/>
              <c:layout>
                <c:manualLayout>
                  <c:x val="2.3688170140581197E-2"/>
                  <c:y val="-5.675131278747953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</a:t>
                    </a:r>
                    <a:r>
                      <a:rPr lang="en-US" altLang="zh-TW" sz="1800"/>
                      <a:t>19%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0-4F29-85C9-FDC6C6FD04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'7月份'!$F$3:$F$14</c:f>
              <c:numCache>
                <c:formatCode>#,##0_);[Red]\(#,##0\)</c:formatCode>
                <c:ptCount val="12"/>
                <c:pt idx="0">
                  <c:v>115322</c:v>
                </c:pt>
                <c:pt idx="1">
                  <c:v>222981</c:v>
                </c:pt>
                <c:pt idx="2">
                  <c:v>18563</c:v>
                </c:pt>
                <c:pt idx="3">
                  <c:v>11852</c:v>
                </c:pt>
                <c:pt idx="4">
                  <c:v>17182</c:v>
                </c:pt>
                <c:pt idx="5">
                  <c:v>65886</c:v>
                </c:pt>
                <c:pt idx="6">
                  <c:v>52700</c:v>
                </c:pt>
                <c:pt idx="7">
                  <c:v>6234</c:v>
                </c:pt>
                <c:pt idx="8">
                  <c:v>4904</c:v>
                </c:pt>
                <c:pt idx="9">
                  <c:v>40572</c:v>
                </c:pt>
                <c:pt idx="10">
                  <c:v>58100</c:v>
                </c:pt>
                <c:pt idx="11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60-4F29-85C9-FDC6C6FD0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0671378091873"/>
          <c:y val="0.28016397936920751"/>
          <c:w val="0.61554770318021201"/>
          <c:h val="0.60648723508447189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2564313736401329E-2"/>
                  <c:y val="-4.7799810989931808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 </a:t>
                    </a:r>
                    <a:r>
                      <a:rPr lang="en-US" altLang="zh-TW" sz="1800"/>
                      <a:t>16%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C-484D-87FE-A504D93AE7A2}"/>
                </c:ext>
              </c:extLst>
            </c:dLbl>
            <c:dLbl>
              <c:idx val="1"/>
              <c:layout>
                <c:manualLayout>
                  <c:x val="3.1168637489218443E-2"/>
                  <c:y val="-0.14022192853587251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26%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C-484D-87FE-A504D93AE7A2}"/>
                </c:ext>
              </c:extLst>
            </c:dLbl>
            <c:dLbl>
              <c:idx val="2"/>
              <c:layout>
                <c:manualLayout>
                  <c:x val="0.12667983639854205"/>
                  <c:y val="-9.2498907096095387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原生應用植物園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2C-484D-87FE-A504D93AE7A2}"/>
                </c:ext>
              </c:extLst>
            </c:dLbl>
            <c:dLbl>
              <c:idx val="3"/>
              <c:layout>
                <c:manualLayout>
                  <c:x val="9.9000361703903625E-2"/>
                  <c:y val="1.3110131707550366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</a:t>
                    </a:r>
                    <a:r>
                      <a:rPr lang="en-US" altLang="zh-TW" sz="1800"/>
                      <a:t>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C-484D-87FE-A504D93AE7A2}"/>
                </c:ext>
              </c:extLst>
            </c:dLbl>
            <c:dLbl>
              <c:idx val="4"/>
              <c:layout>
                <c:manualLayout>
                  <c:x val="-7.1282379455218273E-2"/>
                  <c:y val="5.809685183052142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2C-484D-87FE-A504D93AE7A2}"/>
                </c:ext>
              </c:extLst>
            </c:dLbl>
            <c:dLbl>
              <c:idx val="5"/>
              <c:layout>
                <c:manualLayout>
                  <c:x val="4.4011908405442252E-2"/>
                  <c:y val="1.7258451397266696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12%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2C-484D-87FE-A504D93AE7A2}"/>
                </c:ext>
              </c:extLst>
            </c:dLbl>
            <c:dLbl>
              <c:idx val="6"/>
              <c:layout>
                <c:manualLayout>
                  <c:x val="1.4187473915583873E-2"/>
                  <c:y val="0.1085435447268818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立川漁場</a:t>
                    </a:r>
                    <a:r>
                      <a:rPr lang="en-US" altLang="zh-TW" sz="1800"/>
                      <a:t>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2C-484D-87FE-A504D93AE7A2}"/>
                </c:ext>
              </c:extLst>
            </c:dLbl>
            <c:dLbl>
              <c:idx val="7"/>
              <c:layout>
                <c:manualLayout>
                  <c:x val="1.2204780056203228E-2"/>
                  <c:y val="5.952234205433601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</a:t>
                    </a:r>
                    <a:r>
                      <a:rPr lang="en-US" altLang="zh-TW" sz="1800"/>
                      <a:t>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2C-484D-87FE-A504D93AE7A2}"/>
                </c:ext>
              </c:extLst>
            </c:dLbl>
            <c:dLbl>
              <c:idx val="8"/>
              <c:layout>
                <c:manualLayout>
                  <c:x val="-1.3716257199298851E-2"/>
                  <c:y val="-2.671316476006296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池上牧野渡假村</a:t>
                    </a:r>
                    <a:r>
                      <a:rPr lang="en-US" altLang="zh-TW" sz="1800"/>
                      <a:t>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2C-484D-87FE-A504D93AE7A2}"/>
                </c:ext>
              </c:extLst>
            </c:dLbl>
            <c:dLbl>
              <c:idx val="9"/>
              <c:layout>
                <c:manualLayout>
                  <c:x val="-2.8486797807517877E-2"/>
                  <c:y val="-9.329307270690573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</a:t>
                    </a:r>
                    <a:r>
                      <a:rPr lang="en-US" altLang="zh-TW" sz="1800"/>
                      <a:t>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2C-484D-87FE-A504D93AE7A2}"/>
                </c:ext>
              </c:extLst>
            </c:dLbl>
            <c:dLbl>
              <c:idx val="10"/>
              <c:layout>
                <c:manualLayout>
                  <c:x val="-5.7576583845747199E-3"/>
                  <c:y val="-4.243094160828299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大坡池風景特定區</a:t>
                    </a:r>
                    <a:r>
                      <a:rPr lang="en-US" altLang="zh-TW" sz="1800"/>
                      <a:t>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2C-484D-87FE-A504D93AE7A2}"/>
                </c:ext>
              </c:extLst>
            </c:dLbl>
            <c:dLbl>
              <c:idx val="11"/>
              <c:layout>
                <c:manualLayout>
                  <c:x val="1.9050666369883978E-3"/>
                  <c:y val="-4.132439745462849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</a:t>
                    </a:r>
                    <a:r>
                      <a:rPr lang="en-US" altLang="zh-TW" sz="1800"/>
                      <a:t>16%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2C-484D-87FE-A504D93AE7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'8月份'!$F$3:$F$14</c:f>
              <c:numCache>
                <c:formatCode>#,##0_);[Red]\(#,##0\)</c:formatCode>
                <c:ptCount val="12"/>
                <c:pt idx="0">
                  <c:v>97363</c:v>
                </c:pt>
                <c:pt idx="1">
                  <c:v>160235</c:v>
                </c:pt>
                <c:pt idx="2">
                  <c:v>15193</c:v>
                </c:pt>
                <c:pt idx="3">
                  <c:v>9373</c:v>
                </c:pt>
                <c:pt idx="4">
                  <c:v>14488</c:v>
                </c:pt>
                <c:pt idx="5">
                  <c:v>73086</c:v>
                </c:pt>
                <c:pt idx="6">
                  <c:v>36000</c:v>
                </c:pt>
                <c:pt idx="7">
                  <c:v>10766</c:v>
                </c:pt>
                <c:pt idx="8">
                  <c:v>5480</c:v>
                </c:pt>
                <c:pt idx="9">
                  <c:v>35225</c:v>
                </c:pt>
                <c:pt idx="10">
                  <c:v>57900</c:v>
                </c:pt>
                <c:pt idx="11">
                  <c:v>97500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2C-484D-87FE-A504D93AE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74513687702144"/>
          <c:y val="0.21654783453633811"/>
          <c:w val="0.63894210848572708"/>
          <c:h val="0.62399422792642556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7.8049777716674609E-2"/>
                  <c:y val="2.719783154458031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鯉魚潭風景特定區</a:t>
                    </a:r>
                    <a:r>
                      <a:rPr lang="en-US" altLang="zh-TW" sz="1800"/>
                      <a:t>22%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0-4F4D-A588-70EC12332CDC}"/>
                </c:ext>
              </c:extLst>
            </c:dLbl>
            <c:dLbl>
              <c:idx val="1"/>
              <c:layout>
                <c:manualLayout>
                  <c:x val="3.003374578177728E-3"/>
                  <c:y val="-0.13460533483298459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鹿野高台</a:t>
                    </a:r>
                    <a:r>
                      <a:rPr lang="en-US" altLang="zh-TW" sz="1800"/>
                      <a:t>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0-4F4D-A588-70EC12332CDC}"/>
                </c:ext>
              </c:extLst>
            </c:dLbl>
            <c:dLbl>
              <c:idx val="2"/>
              <c:layout>
                <c:manualLayout>
                  <c:x val="1.0179164536234655E-2"/>
                  <c:y val="-5.777414688099154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原生應用植物園</a:t>
                    </a:r>
                    <a:r>
                      <a:rPr lang="en-US" altLang="zh-TW" sz="1800"/>
                      <a:t>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0-4F4D-A588-70EC12332CDC}"/>
                </c:ext>
              </c:extLst>
            </c:dLbl>
            <c:dLbl>
              <c:idx val="3"/>
              <c:layout>
                <c:manualLayout>
                  <c:x val="4.4976925279014306E-2"/>
                  <c:y val="3.8625428619779155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布農部落</a:t>
                    </a:r>
                    <a:r>
                      <a:rPr lang="en-US" altLang="zh-TW" sz="1800"/>
                      <a:t>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F0-4F4D-A588-70EC12332CDC}"/>
                </c:ext>
              </c:extLst>
            </c:dLbl>
            <c:dLbl>
              <c:idx val="4"/>
              <c:layout>
                <c:manualLayout>
                  <c:x val="-1.9316577155863889E-2"/>
                  <c:y val="0.12577202952406089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新光兆豐農場</a:t>
                    </a:r>
                    <a:r>
                      <a:rPr lang="en-US" altLang="zh-TW" sz="1800"/>
                      <a:t>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F0-4F4D-A588-70EC12332CDC}"/>
                </c:ext>
              </c:extLst>
            </c:dLbl>
            <c:dLbl>
              <c:idx val="5"/>
              <c:layout>
                <c:manualLayout>
                  <c:x val="-7.6396745255774445E-2"/>
                  <c:y val="5.0099462181061184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花蓮觀光糖廠</a:t>
                    </a:r>
                    <a:r>
                      <a:rPr lang="en-US" altLang="zh-TW" sz="1800"/>
                      <a:t>12%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F0-4F4D-A588-70EC12332CDC}"/>
                </c:ext>
              </c:extLst>
            </c:dLbl>
            <c:dLbl>
              <c:idx val="6"/>
              <c:layout>
                <c:manualLayout>
                  <c:x val="0.13959206987765096"/>
                  <c:y val="7.0998634069844149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立川漁場</a:t>
                    </a:r>
                    <a:r>
                      <a:rPr lang="en-US" altLang="zh-TW" sz="1800"/>
                      <a:t>11%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F0-4F4D-A588-70EC12332CDC}"/>
                </c:ext>
              </c:extLst>
            </c:dLbl>
            <c:dLbl>
              <c:idx val="7"/>
              <c:layout>
                <c:manualLayout>
                  <c:x val="5.3008882936305124E-2"/>
                  <c:y val="0.1341102236990534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關山親水公園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F0-4F4D-A588-70EC12332CDC}"/>
                </c:ext>
              </c:extLst>
            </c:dLbl>
            <c:dLbl>
              <c:idx val="8"/>
              <c:layout>
                <c:manualLayout>
                  <c:x val="-4.2360622158203208E-2"/>
                  <c:y val="3.5278881383594375E-3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池上牧野渡假村</a:t>
                    </a:r>
                    <a:r>
                      <a:rPr lang="en-US" altLang="zh-TW" sz="1800"/>
                      <a:t>1%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F0-4F4D-A588-70EC12332CDC}"/>
                </c:ext>
              </c:extLst>
            </c:dLbl>
            <c:dLbl>
              <c:idx val="9"/>
              <c:layout>
                <c:manualLayout>
                  <c:x val="-5.4976288248556972E-2"/>
                  <c:y val="-8.335881527859505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初鹿牧場</a:t>
                    </a:r>
                    <a:r>
                      <a:rPr lang="en-US" altLang="zh-TW" sz="1800"/>
                      <a:t>4%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F0-4F4D-A588-70EC12332CDC}"/>
                </c:ext>
              </c:extLst>
            </c:dLbl>
            <c:dLbl>
              <c:idx val="10"/>
              <c:layout>
                <c:manualLayout>
                  <c:x val="-3.0803613362144875E-3"/>
                  <c:y val="-7.903141198854248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大坡池風景特定區</a:t>
                    </a:r>
                    <a:r>
                      <a:rPr lang="en-US" altLang="zh-TW" sz="1800"/>
                      <a:t>14%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F0-4F4D-A588-70EC12332CDC}"/>
                </c:ext>
              </c:extLst>
            </c:dLbl>
            <c:dLbl>
              <c:idx val="11"/>
              <c:layout>
                <c:manualLayout>
                  <c:x val="-0.12782693461055888"/>
                  <c:y val="1.1028206586198783E-2"/>
                </c:manualLayout>
              </c:layout>
              <c:tx>
                <c:rich>
                  <a:bodyPr/>
                  <a:lstStyle/>
                  <a:p>
                    <a:r>
                      <a:rPr lang="zh-TW" altLang="en-US" sz="1800"/>
                      <a:t>伯朗大道</a:t>
                    </a:r>
                    <a:r>
                      <a:rPr lang="en-US" altLang="zh-TW" sz="1800"/>
                      <a:t>19%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F0-4F4D-A588-70EC12332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'9月份'!$A$3:$A$14</c:f>
              <c:strCache>
                <c:ptCount val="12"/>
                <c:pt idx="0">
                  <c:v>鯉魚潭風景特定區</c:v>
                </c:pt>
                <c:pt idx="1">
                  <c:v>鹿野高台</c:v>
                </c:pt>
                <c:pt idx="2">
                  <c:v>原生應用植物園</c:v>
                </c:pt>
                <c:pt idx="3">
                  <c:v>布農部落</c:v>
                </c:pt>
                <c:pt idx="4">
                  <c:v>新光兆豐農場</c:v>
                </c:pt>
                <c:pt idx="5">
                  <c:v>花蓮觀光糖廠</c:v>
                </c:pt>
                <c:pt idx="6">
                  <c:v>立川漁場</c:v>
                </c:pt>
                <c:pt idx="7">
                  <c:v>關山親水公園</c:v>
                </c:pt>
                <c:pt idx="8">
                  <c:v>池上牧野渡假村</c:v>
                </c:pt>
                <c:pt idx="9">
                  <c:v>初鹿牧場</c:v>
                </c:pt>
                <c:pt idx="10">
                  <c:v>大坡池風景特定區</c:v>
                </c:pt>
                <c:pt idx="11">
                  <c:v>伯朗大道</c:v>
                </c:pt>
              </c:strCache>
            </c:strRef>
          </c:cat>
          <c:val>
            <c:numRef>
              <c:f>'9月份'!$F$3:$F$14</c:f>
              <c:numCache>
                <c:formatCode>#,##0_);[Red]\(#,##0\)</c:formatCode>
                <c:ptCount val="12"/>
                <c:pt idx="0">
                  <c:v>78613</c:v>
                </c:pt>
                <c:pt idx="1">
                  <c:v>42476</c:v>
                </c:pt>
                <c:pt idx="2">
                  <c:v>8167</c:v>
                </c:pt>
                <c:pt idx="3">
                  <c:v>4590</c:v>
                </c:pt>
                <c:pt idx="4">
                  <c:v>6978</c:v>
                </c:pt>
                <c:pt idx="5">
                  <c:v>43044</c:v>
                </c:pt>
                <c:pt idx="6">
                  <c:v>40200</c:v>
                </c:pt>
                <c:pt idx="7">
                  <c:v>4649</c:v>
                </c:pt>
                <c:pt idx="8">
                  <c:v>3902</c:v>
                </c:pt>
                <c:pt idx="9">
                  <c:v>14638</c:v>
                </c:pt>
                <c:pt idx="10">
                  <c:v>49800</c:v>
                </c:pt>
                <c:pt idx="11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F0-4F4D-A588-70EC12332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3454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3454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6" name="直線接點 25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9" name="直線接點 28"/>
        <xdr:cNvCxnSpPr/>
      </xdr:nvCxnSpPr>
      <xdr:spPr>
        <a:xfrm>
          <a:off x="11430" y="3454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6" name="直線接點 35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9" name="直線接點 38"/>
        <xdr:cNvCxnSpPr/>
      </xdr:nvCxnSpPr>
      <xdr:spPr>
        <a:xfrm>
          <a:off x="11430" y="3454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2" name="直線接點 41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3" name="直線接點 42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4" name="直線接點 43"/>
        <xdr:cNvCxnSpPr/>
      </xdr:nvCxnSpPr>
      <xdr:spPr>
        <a:xfrm>
          <a:off x="11430" y="3282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19</xdr:row>
      <xdr:rowOff>23811</xdr:rowOff>
    </xdr:from>
    <xdr:to>
      <xdr:col>7</xdr:col>
      <xdr:colOff>38100</xdr:colOff>
      <xdr:row>44</xdr:row>
      <xdr:rowOff>47625</xdr:rowOff>
    </xdr:to>
    <xdr:graphicFrame macro="">
      <xdr:nvGraphicFramePr>
        <xdr:cNvPr id="46" name="圖表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24" name="直線接點 12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25" name="直線接點 12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26" name="直線接點 12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27" name="直線接點 12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69215</xdr:rowOff>
    </xdr:from>
    <xdr:to>
      <xdr:col>1</xdr:col>
      <xdr:colOff>0</xdr:colOff>
      <xdr:row>16</xdr:row>
      <xdr:rowOff>483430</xdr:rowOff>
    </xdr:to>
    <xdr:cxnSp macro="">
      <xdr:nvCxnSpPr>
        <xdr:cNvPr id="128" name="直線接點 127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29" name="直線接點 12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0" name="直線接點 12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1" name="直線接點 13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2" name="直線接點 13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3" name="直線接點 13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4" name="直線接點 13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5" name="直線接點 13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6" name="直線接點 13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7" name="直線接點 13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69215</xdr:rowOff>
    </xdr:from>
    <xdr:to>
      <xdr:col>1</xdr:col>
      <xdr:colOff>0</xdr:colOff>
      <xdr:row>16</xdr:row>
      <xdr:rowOff>483430</xdr:rowOff>
    </xdr:to>
    <xdr:cxnSp macro="">
      <xdr:nvCxnSpPr>
        <xdr:cNvPr id="138" name="直線接點 137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39" name="直線接點 13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0" name="直線接點 13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1" name="直線接點 14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2" name="直線接點 1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3" name="直線接點 1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4" name="直線接點 1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5" name="直線接點 1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6" name="直線接點 14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7" name="直線接點 1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69215</xdr:rowOff>
    </xdr:from>
    <xdr:to>
      <xdr:col>1</xdr:col>
      <xdr:colOff>0</xdr:colOff>
      <xdr:row>16</xdr:row>
      <xdr:rowOff>483430</xdr:rowOff>
    </xdr:to>
    <xdr:cxnSp macro="">
      <xdr:nvCxnSpPr>
        <xdr:cNvPr id="148" name="直線接點 147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49" name="直線接點 1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0" name="直線接點 1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1" name="直線接點 1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2" name="直線接點 1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3" name="直線接點 1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4" name="直線接點 1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5" name="直線接點 1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6" name="直線接點 15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7" name="直線接點 1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69215</xdr:rowOff>
    </xdr:from>
    <xdr:to>
      <xdr:col>1</xdr:col>
      <xdr:colOff>0</xdr:colOff>
      <xdr:row>16</xdr:row>
      <xdr:rowOff>483430</xdr:rowOff>
    </xdr:to>
    <xdr:cxnSp macro="">
      <xdr:nvCxnSpPr>
        <xdr:cNvPr id="158" name="直線接點 157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59" name="直線接點 1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60" name="直線接點 1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61" name="直線接點 1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16</xdr:row>
      <xdr:rowOff>52070</xdr:rowOff>
    </xdr:from>
    <xdr:to>
      <xdr:col>1</xdr:col>
      <xdr:colOff>0</xdr:colOff>
      <xdr:row>16</xdr:row>
      <xdr:rowOff>464231</xdr:rowOff>
    </xdr:to>
    <xdr:cxnSp macro="">
      <xdr:nvCxnSpPr>
        <xdr:cNvPr id="162" name="直線接點 1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0.25135</cdr:x>
      <cdr:y>0.07158</cdr:y>
    </cdr:from>
    <cdr:to>
      <cdr:x>0.80611</cdr:x>
      <cdr:y>0.15192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253456" y="407988"/>
          <a:ext cx="4973672" cy="45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5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20106</xdr:rowOff>
    </xdr:from>
    <xdr:to>
      <xdr:col>7</xdr:col>
      <xdr:colOff>10583</xdr:colOff>
      <xdr:row>46</xdr:row>
      <xdr:rowOff>179916</xdr:rowOff>
    </xdr:to>
    <xdr:graphicFrame macro="">
      <xdr:nvGraphicFramePr>
        <xdr:cNvPr id="84" name="圖表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0.23887</cdr:x>
      <cdr:y>0.05569</cdr:y>
    </cdr:from>
    <cdr:to>
      <cdr:x>0.7924</cdr:x>
      <cdr:y>0.13655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146300" y="315384"/>
          <a:ext cx="4973648" cy="457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6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27384</xdr:rowOff>
    </xdr:from>
    <xdr:to>
      <xdr:col>6</xdr:col>
      <xdr:colOff>1190625</xdr:colOff>
      <xdr:row>47</xdr:row>
      <xdr:rowOff>190500</xdr:rowOff>
    </xdr:to>
    <xdr:graphicFrame macro="">
      <xdr:nvGraphicFramePr>
        <xdr:cNvPr id="81" name="圖表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379942</xdr:rowOff>
    </xdr:from>
    <xdr:to>
      <xdr:col>7</xdr:col>
      <xdr:colOff>10583</xdr:colOff>
      <xdr:row>48</xdr:row>
      <xdr:rowOff>0</xdr:rowOff>
    </xdr:to>
    <xdr:graphicFrame macro="">
      <xdr:nvGraphicFramePr>
        <xdr:cNvPr id="81" name="圖表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0.25654</cdr:x>
      <cdr:y>0.08341</cdr:y>
    </cdr:from>
    <cdr:to>
      <cdr:x>0.8095</cdr:x>
      <cdr:y>0.16146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05050" y="495300"/>
          <a:ext cx="4968480" cy="46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8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20</xdr:row>
      <xdr:rowOff>23811</xdr:rowOff>
    </xdr:from>
    <xdr:to>
      <xdr:col>6</xdr:col>
      <xdr:colOff>1200150</xdr:colOff>
      <xdr:row>45</xdr:row>
      <xdr:rowOff>114300</xdr:rowOff>
    </xdr:to>
    <xdr:graphicFrame macro="">
      <xdr:nvGraphicFramePr>
        <xdr:cNvPr id="83" name="圖表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0.26795</cdr:x>
      <cdr:y>0.03813</cdr:y>
    </cdr:from>
    <cdr:to>
      <cdr:x>0.82405</cdr:x>
      <cdr:y>0.1251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93950" y="203200"/>
          <a:ext cx="4968484" cy="46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9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54429</xdr:colOff>
      <xdr:row>20</xdr:row>
      <xdr:rowOff>9523</xdr:rowOff>
    </xdr:from>
    <xdr:to>
      <xdr:col>7</xdr:col>
      <xdr:colOff>27215</xdr:colOff>
      <xdr:row>45</xdr:row>
      <xdr:rowOff>163286</xdr:rowOff>
    </xdr:to>
    <xdr:graphicFrame macro="">
      <xdr:nvGraphicFramePr>
        <xdr:cNvPr id="83" name="圖表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0.27923</cdr:x>
      <cdr:y>0.05108</cdr:y>
    </cdr:from>
    <cdr:to>
      <cdr:x>0.86322</cdr:x>
      <cdr:y>0.14123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500085" y="268514"/>
          <a:ext cx="5228772" cy="47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10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0.27736</cdr:x>
      <cdr:y>0.04762</cdr:y>
    </cdr:from>
    <cdr:to>
      <cdr:x>0.68815</cdr:x>
      <cdr:y>0.11342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2736948" y="261938"/>
          <a:ext cx="4053664" cy="36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TW" sz="2000" b="1"/>
            <a:t>107</a:t>
          </a:r>
          <a:r>
            <a:rPr lang="zh-TW" altLang="en-US" sz="2000" b="1"/>
            <a:t>年度</a:t>
          </a:r>
          <a:r>
            <a:rPr lang="en-US" altLang="zh-TW" sz="2000" b="1"/>
            <a:t>1</a:t>
          </a:r>
          <a:r>
            <a:rPr lang="zh-TW" altLang="en-US" sz="2000" b="1"/>
            <a:t>月遊客人數分配比例</a:t>
          </a:r>
        </a:p>
      </cdr:txBody>
    </cdr:sp>
  </cdr:relSizeAnchor>
  <cdr:relSizeAnchor xmlns:cdr="http://schemas.openxmlformats.org/drawingml/2006/chartDrawing">
    <cdr:from>
      <cdr:x>0.27736</cdr:x>
      <cdr:y>0.04762</cdr:y>
    </cdr:from>
    <cdr:to>
      <cdr:x>0.68815</cdr:x>
      <cdr:y>0.11342</cdr:y>
    </cdr:to>
    <cdr:sp macro="" textlink="">
      <cdr:nvSpPr>
        <cdr:cNvPr id="2" name="文字方塊 2"/>
        <cdr:cNvSpPr txBox="1"/>
      </cdr:nvSpPr>
      <cdr:spPr>
        <a:xfrm xmlns:a="http://schemas.openxmlformats.org/drawingml/2006/main">
          <a:off x="2736948" y="261938"/>
          <a:ext cx="4053664" cy="36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TW" sz="2000" b="1"/>
            <a:t>107</a:t>
          </a:r>
          <a:r>
            <a:rPr lang="zh-TW" altLang="en-US" sz="2000" b="1"/>
            <a:t>年度</a:t>
          </a:r>
          <a:r>
            <a:rPr lang="en-US" altLang="zh-TW" sz="2000" b="1"/>
            <a:t>1</a:t>
          </a:r>
          <a:r>
            <a:rPr lang="zh-TW" altLang="en-US" sz="2000" b="1"/>
            <a:t>月遊客人數分配比例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20</xdr:row>
      <xdr:rowOff>47625</xdr:rowOff>
    </xdr:from>
    <xdr:to>
      <xdr:col>7</xdr:col>
      <xdr:colOff>19050</xdr:colOff>
      <xdr:row>45</xdr:row>
      <xdr:rowOff>190500</xdr:rowOff>
    </xdr:to>
    <xdr:graphicFrame macro="">
      <xdr:nvGraphicFramePr>
        <xdr:cNvPr id="82" name="圖表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0.24052</cdr:x>
      <cdr:y>0.05546</cdr:y>
    </cdr:from>
    <cdr:to>
      <cdr:x>0.82336</cdr:x>
      <cdr:y>0.14579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155825" y="298450"/>
          <a:ext cx="5223987" cy="486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11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20</xdr:row>
      <xdr:rowOff>47625</xdr:rowOff>
    </xdr:from>
    <xdr:to>
      <xdr:col>7</xdr:col>
      <xdr:colOff>19050</xdr:colOff>
      <xdr:row>45</xdr:row>
      <xdr:rowOff>190500</xdr:rowOff>
    </xdr:to>
    <xdr:graphicFrame macro="">
      <xdr:nvGraphicFramePr>
        <xdr:cNvPr id="81" name="圖表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0.24052</cdr:x>
      <cdr:y>0.05546</cdr:y>
    </cdr:from>
    <cdr:to>
      <cdr:x>0.82336</cdr:x>
      <cdr:y>0.14579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155825" y="298450"/>
          <a:ext cx="5223987" cy="486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11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59529</xdr:rowOff>
    </xdr:from>
    <xdr:to>
      <xdr:col>7</xdr:col>
      <xdr:colOff>0</xdr:colOff>
      <xdr:row>46</xdr:row>
      <xdr:rowOff>107155</xdr:rowOff>
    </xdr:to>
    <xdr:graphicFrame macro="">
      <xdr:nvGraphicFramePr>
        <xdr:cNvPr id="42" name="圖表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6" name="直線接點 45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7" name="直線接點 46"/>
        <xdr:cNvCxnSpPr/>
      </xdr:nvCxnSpPr>
      <xdr:spPr>
        <a:xfrm>
          <a:off x="11430" y="521653"/>
          <a:ext cx="1857851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6" name="直線接點 55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7" name="直線接點 56"/>
        <xdr:cNvCxnSpPr/>
      </xdr:nvCxnSpPr>
      <xdr:spPr>
        <a:xfrm>
          <a:off x="11430" y="521653"/>
          <a:ext cx="1857851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6" name="直線接點 65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7" name="直線接點 66"/>
        <xdr:cNvCxnSpPr/>
      </xdr:nvCxnSpPr>
      <xdr:spPr>
        <a:xfrm>
          <a:off x="11430" y="521653"/>
          <a:ext cx="1857851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6" name="直線接點 75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7" name="直線接點 76"/>
        <xdr:cNvCxnSpPr/>
      </xdr:nvCxnSpPr>
      <xdr:spPr>
        <a:xfrm>
          <a:off x="11430" y="521653"/>
          <a:ext cx="1857851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1" name="直線接點 80"/>
        <xdr:cNvCxnSpPr/>
      </xdr:nvCxnSpPr>
      <xdr:spPr>
        <a:xfrm>
          <a:off x="11430" y="504508"/>
          <a:ext cx="1857851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0.27736</cdr:x>
      <cdr:y>0.04762</cdr:y>
    </cdr:from>
    <cdr:to>
      <cdr:x>0.68815</cdr:x>
      <cdr:y>0.11342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2736948" y="261938"/>
          <a:ext cx="4053664" cy="36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TW" sz="2000" b="1"/>
            <a:t>107</a:t>
          </a:r>
          <a:r>
            <a:rPr lang="zh-TW" altLang="en-US" sz="2000" b="1"/>
            <a:t>年度</a:t>
          </a:r>
          <a:r>
            <a:rPr lang="en-US" altLang="zh-TW" sz="2000" b="1"/>
            <a:t>2</a:t>
          </a:r>
          <a:r>
            <a:rPr lang="zh-TW" altLang="en-US" sz="2000" b="1"/>
            <a:t>月遊客人數分配比例</a:t>
          </a:r>
        </a:p>
      </cdr:txBody>
    </cdr:sp>
  </cdr:relSizeAnchor>
  <cdr:relSizeAnchor xmlns:cdr="http://schemas.openxmlformats.org/drawingml/2006/chartDrawing">
    <cdr:from>
      <cdr:x>0.27736</cdr:x>
      <cdr:y>0.04762</cdr:y>
    </cdr:from>
    <cdr:to>
      <cdr:x>0.68815</cdr:x>
      <cdr:y>0.11342</cdr:y>
    </cdr:to>
    <cdr:sp macro="" textlink="">
      <cdr:nvSpPr>
        <cdr:cNvPr id="2" name="文字方塊 2"/>
        <cdr:cNvSpPr txBox="1"/>
      </cdr:nvSpPr>
      <cdr:spPr>
        <a:xfrm xmlns:a="http://schemas.openxmlformats.org/drawingml/2006/main">
          <a:off x="2736948" y="261938"/>
          <a:ext cx="4053664" cy="36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TW" altLang="en-US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6" name="直線接點 4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7" name="直線接點 46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6" name="直線接點 5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7" name="直線接點 56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6" name="直線接點 6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7" name="直線接點 66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6" name="直線接點 75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7" name="直線接點 76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1" name="直線接點 8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57150</xdr:rowOff>
    </xdr:from>
    <xdr:to>
      <xdr:col>6</xdr:col>
      <xdr:colOff>1209674</xdr:colOff>
      <xdr:row>45</xdr:row>
      <xdr:rowOff>161925</xdr:rowOff>
    </xdr:to>
    <xdr:graphicFrame macro="">
      <xdr:nvGraphicFramePr>
        <xdr:cNvPr id="84" name="圖表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0.33936</cdr:x>
      <cdr:y>0.08972</cdr:y>
    </cdr:from>
    <cdr:to>
      <cdr:x>0.75025</cdr:x>
      <cdr:y>0.15892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3041650" y="479425"/>
          <a:ext cx="3682899" cy="369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000" b="1"/>
            <a:t>107</a:t>
          </a:r>
          <a:r>
            <a:rPr lang="zh-TW" altLang="en-US" sz="2000" b="1"/>
            <a:t>年度</a:t>
          </a:r>
          <a:r>
            <a:rPr lang="en-US" altLang="zh-TW" sz="2000" b="1"/>
            <a:t>3</a:t>
          </a:r>
          <a:r>
            <a:rPr lang="zh-TW" altLang="en-US" sz="2000" b="1"/>
            <a:t>月遊客人數分配比例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1</xdr:rowOff>
    </xdr:from>
    <xdr:to>
      <xdr:col>6</xdr:col>
      <xdr:colOff>1190625</xdr:colOff>
      <xdr:row>45</xdr:row>
      <xdr:rowOff>119062</xdr:rowOff>
    </xdr:to>
    <xdr:graphicFrame macro="">
      <xdr:nvGraphicFramePr>
        <xdr:cNvPr id="82" name="圖表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0.22006</cdr:x>
      <cdr:y>0.04268</cdr:y>
    </cdr:from>
    <cdr:to>
      <cdr:x>0.7763</cdr:x>
      <cdr:y>0.12628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967703" y="233757"/>
          <a:ext cx="4973640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TW" sz="2800" b="1"/>
            <a:t>107</a:t>
          </a:r>
          <a:r>
            <a:rPr lang="zh-TW" altLang="en-US" sz="2800" b="1"/>
            <a:t>年度</a:t>
          </a:r>
          <a:r>
            <a:rPr lang="en-US" altLang="zh-TW" sz="2800" b="1"/>
            <a:t>4</a:t>
          </a:r>
          <a:r>
            <a:rPr lang="zh-TW" altLang="en-US" sz="2800" b="1"/>
            <a:t>月遊客人數分配比例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" name="直線接點 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" name="直線接點 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" name="直線接點 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5" name="直線接點 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6" name="直線接點 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7" name="直線接點 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8" name="直線接點 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9" name="直線接點 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0" name="直線接點 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1" name="直線接點 1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2" name="直線接點 1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3" name="直線接點 1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4" name="直線接點 1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5" name="直線接點 1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16" name="直線接點 1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7" name="直線接點 1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8" name="直線接點 1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19" name="直線接點 1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0" name="直線接點 1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1" name="直線接點 2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2" name="直線接點 2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3" name="直線接點 2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4" name="直線接點 2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5" name="直線接點 2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26" name="直線接點 2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7" name="直線接點 2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8" name="直線接點 2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29" name="直線接點 2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0" name="直線接點 2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1" name="直線接點 3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2" name="直線接點 31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3" name="直線接點 32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4" name="直線接點 33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5" name="直線接點 34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69215</xdr:rowOff>
    </xdr:from>
    <xdr:to>
      <xdr:col>1</xdr:col>
      <xdr:colOff>0</xdr:colOff>
      <xdr:row>1</xdr:row>
      <xdr:rowOff>483430</xdr:rowOff>
    </xdr:to>
    <xdr:cxnSp macro="">
      <xdr:nvCxnSpPr>
        <xdr:cNvPr id="36" name="直線接點 35"/>
        <xdr:cNvCxnSpPr/>
      </xdr:nvCxnSpPr>
      <xdr:spPr>
        <a:xfrm>
          <a:off x="11430" y="516890"/>
          <a:ext cx="1855470" cy="3761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7" name="直線接點 36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8" name="直線接點 37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39" name="直線接點 38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0" name="直線接點 39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</xdr:row>
      <xdr:rowOff>52070</xdr:rowOff>
    </xdr:from>
    <xdr:to>
      <xdr:col>1</xdr:col>
      <xdr:colOff>0</xdr:colOff>
      <xdr:row>1</xdr:row>
      <xdr:rowOff>464231</xdr:rowOff>
    </xdr:to>
    <xdr:cxnSp macro="">
      <xdr:nvCxnSpPr>
        <xdr:cNvPr id="41" name="直線接點 40"/>
        <xdr:cNvCxnSpPr/>
      </xdr:nvCxnSpPr>
      <xdr:spPr>
        <a:xfrm>
          <a:off x="11430" y="499745"/>
          <a:ext cx="1855470" cy="3931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2" name="直線接點 4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3" name="直線接點 4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4" name="直線接點 4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5" name="直線接點 4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46" name="直線接點 4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7" name="直線接點 4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8" name="直線接點 4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49" name="直線接點 4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0" name="直線接點 4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1" name="直線接點 5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2" name="直線接點 5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3" name="直線接點 5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4" name="直線接點 5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5" name="直線接點 5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56" name="直線接點 5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7" name="直線接點 5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8" name="直線接點 5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59" name="直線接點 5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0" name="直線接點 5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1" name="直線接點 6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2" name="直線接點 6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3" name="直線接點 6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4" name="直線接點 6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5" name="直線接點 6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66" name="直線接點 6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7" name="直線接點 6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8" name="直線接點 6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69" name="直線接點 6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0" name="直線接點 6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1" name="直線接點 70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2" name="直線接點 71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3" name="直線接點 72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4" name="直線接點 73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5" name="直線接點 74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69215</xdr:rowOff>
    </xdr:from>
    <xdr:to>
      <xdr:col>1</xdr:col>
      <xdr:colOff>0</xdr:colOff>
      <xdr:row>17</xdr:row>
      <xdr:rowOff>483430</xdr:rowOff>
    </xdr:to>
    <xdr:cxnSp macro="">
      <xdr:nvCxnSpPr>
        <xdr:cNvPr id="76" name="直線接點 75"/>
        <xdr:cNvCxnSpPr/>
      </xdr:nvCxnSpPr>
      <xdr:spPr>
        <a:xfrm>
          <a:off x="11430" y="7546340"/>
          <a:ext cx="1855470" cy="4142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7" name="直線接點 76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8" name="直線接點 77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79" name="直線接點 78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</xdr:colOff>
      <xdr:row>17</xdr:row>
      <xdr:rowOff>52070</xdr:rowOff>
    </xdr:from>
    <xdr:to>
      <xdr:col>1</xdr:col>
      <xdr:colOff>0</xdr:colOff>
      <xdr:row>17</xdr:row>
      <xdr:rowOff>464231</xdr:rowOff>
    </xdr:to>
    <xdr:cxnSp macro="">
      <xdr:nvCxnSpPr>
        <xdr:cNvPr id="80" name="直線接點 79"/>
        <xdr:cNvCxnSpPr/>
      </xdr:nvCxnSpPr>
      <xdr:spPr>
        <a:xfrm>
          <a:off x="11430" y="7529195"/>
          <a:ext cx="1855470" cy="4121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39292</xdr:rowOff>
    </xdr:from>
    <xdr:to>
      <xdr:col>6</xdr:col>
      <xdr:colOff>1214436</xdr:colOff>
      <xdr:row>46</xdr:row>
      <xdr:rowOff>166688</xdr:rowOff>
    </xdr:to>
    <xdr:graphicFrame macro="">
      <xdr:nvGraphicFramePr>
        <xdr:cNvPr id="82" name="圖表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D5" sqref="D5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69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9" t="s">
        <v>6</v>
      </c>
      <c r="C3" s="10"/>
      <c r="D3" s="11"/>
      <c r="E3" s="12"/>
      <c r="F3" s="13">
        <f>SUM(D3:E3)</f>
        <v>0</v>
      </c>
      <c r="G3" s="14" t="s">
        <v>6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8" t="s">
        <v>6</v>
      </c>
      <c r="C4" s="10"/>
      <c r="D4" s="19"/>
      <c r="E4" s="19"/>
      <c r="F4" s="20">
        <f>SUM(D4:E4)</f>
        <v>0</v>
      </c>
      <c r="G4" s="21" t="s">
        <v>6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22">
        <v>10030</v>
      </c>
      <c r="C5" s="23">
        <v>36</v>
      </c>
      <c r="D5" s="24">
        <v>3060</v>
      </c>
      <c r="E5" s="24">
        <v>7006</v>
      </c>
      <c r="F5" s="20">
        <v>10066</v>
      </c>
      <c r="G5" s="21">
        <v>2575559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18"/>
      <c r="C6" s="25"/>
      <c r="D6" s="24"/>
      <c r="E6" s="24"/>
      <c r="F6" s="20">
        <f t="shared" ref="F6:F11" si="0">SUM(D6:E6)</f>
        <v>0</v>
      </c>
      <c r="G6" s="21">
        <f>B6*150</f>
        <v>0</v>
      </c>
      <c r="H6" s="15"/>
      <c r="I6" s="15"/>
      <c r="J6" s="16">
        <f>F6-C6-B6</f>
        <v>0</v>
      </c>
      <c r="K6" s="1"/>
      <c r="L6" s="1"/>
    </row>
    <row r="7" spans="1:12" ht="35.25" customHeight="1">
      <c r="A7" s="26" t="s">
        <v>15</v>
      </c>
      <c r="B7" s="18"/>
      <c r="C7" s="25"/>
      <c r="D7" s="24"/>
      <c r="E7" s="24"/>
      <c r="F7" s="20">
        <f t="shared" si="0"/>
        <v>0</v>
      </c>
      <c r="G7" s="21">
        <v>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22" t="s">
        <v>17</v>
      </c>
      <c r="C8" s="25"/>
      <c r="D8" s="24"/>
      <c r="E8" s="24"/>
      <c r="F8" s="20">
        <f t="shared" si="0"/>
        <v>0</v>
      </c>
      <c r="G8" s="21" t="s">
        <v>17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8"/>
      <c r="C9" s="25"/>
      <c r="D9" s="24"/>
      <c r="E9" s="24"/>
      <c r="F9" s="20">
        <f t="shared" si="0"/>
        <v>0</v>
      </c>
      <c r="G9" s="21">
        <v>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8"/>
      <c r="C10" s="25"/>
      <c r="D10" s="24"/>
      <c r="E10" s="24"/>
      <c r="F10" s="20">
        <f>SUM(D10:E10)</f>
        <v>0</v>
      </c>
      <c r="G10" s="21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43"/>
      <c r="C11" s="25"/>
      <c r="D11" s="24"/>
      <c r="E11" s="24"/>
      <c r="F11" s="46">
        <f t="shared" si="0"/>
        <v>0</v>
      </c>
      <c r="G11" s="47" t="s">
        <v>20</v>
      </c>
      <c r="H11" s="1"/>
      <c r="I11" s="15"/>
      <c r="J11" s="16">
        <f>F11-C11</f>
        <v>0</v>
      </c>
      <c r="K11" s="1"/>
      <c r="L11" s="1"/>
    </row>
    <row r="12" spans="1:12" ht="35.25" customHeight="1">
      <c r="A12" s="28" t="s">
        <v>21</v>
      </c>
      <c r="B12" s="29"/>
      <c r="C12" s="25"/>
      <c r="D12" s="24"/>
      <c r="E12" s="24"/>
      <c r="F12" s="32">
        <f>SUM(D12:E12)</f>
        <v>0</v>
      </c>
      <c r="G12" s="33">
        <f>B12*200</f>
        <v>0</v>
      </c>
      <c r="H12" s="1"/>
      <c r="I12" s="15"/>
      <c r="J12" s="16">
        <f>F12-C12-B12</f>
        <v>0</v>
      </c>
      <c r="K12" s="1"/>
      <c r="L12" s="1"/>
    </row>
    <row r="13" spans="1:12" ht="35.25" customHeight="1">
      <c r="A13" s="28" t="s">
        <v>22</v>
      </c>
      <c r="B13" s="29" t="s">
        <v>20</v>
      </c>
      <c r="C13" s="25"/>
      <c r="D13" s="24"/>
      <c r="E13" s="24"/>
      <c r="F13" s="32">
        <f>SUM(D13:E13)</f>
        <v>0</v>
      </c>
      <c r="G13" s="33" t="s">
        <v>20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34" t="s">
        <v>20</v>
      </c>
      <c r="C14" s="25"/>
      <c r="D14" s="24"/>
      <c r="E14" s="24"/>
      <c r="F14" s="32">
        <f>SUM(D14:E14)</f>
        <v>0</v>
      </c>
      <c r="G14" s="37" t="s">
        <v>6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/>
      <c r="C15" s="25"/>
      <c r="D15" s="40">
        <f>SUM(D3:D14)</f>
        <v>3060</v>
      </c>
      <c r="E15" s="40">
        <f>SUM(E3:E14)</f>
        <v>7006</v>
      </c>
      <c r="F15" s="41">
        <f>SUM(F3:F14)</f>
        <v>10066</v>
      </c>
      <c r="G15" s="41">
        <f>SUM(G3:G14)</f>
        <v>2575559</v>
      </c>
      <c r="H15" s="1"/>
      <c r="I15" s="1"/>
      <c r="J15" s="16">
        <f>F15-C15-B15</f>
        <v>10066</v>
      </c>
      <c r="K15" s="1"/>
      <c r="L15" s="1"/>
    </row>
    <row r="16" spans="1:12" ht="35.25" customHeight="1" thickBot="1">
      <c r="A16" s="138" t="s">
        <v>29</v>
      </c>
      <c r="B16" s="139"/>
      <c r="C16" s="139"/>
      <c r="D16" s="139"/>
      <c r="E16" s="139"/>
      <c r="F16" s="139"/>
      <c r="G16" s="140"/>
      <c r="H16" s="1"/>
      <c r="I16" s="1"/>
      <c r="J16" s="1"/>
      <c r="K16" s="1"/>
      <c r="L16" s="1"/>
    </row>
    <row r="17" spans="1:7" ht="39.75" thickBot="1">
      <c r="A17" s="51" t="s">
        <v>12</v>
      </c>
      <c r="B17" s="148" t="s">
        <v>30</v>
      </c>
      <c r="C17" s="148"/>
      <c r="D17" s="148"/>
      <c r="E17" s="148" t="s">
        <v>31</v>
      </c>
      <c r="F17" s="148"/>
      <c r="G17" s="149"/>
    </row>
    <row r="18" spans="1:7" ht="19.5">
      <c r="A18" s="52" t="s">
        <v>27</v>
      </c>
      <c r="B18" s="150"/>
      <c r="C18" s="151"/>
      <c r="D18" s="152"/>
      <c r="E18" s="153"/>
      <c r="F18" s="154"/>
      <c r="G18" s="155"/>
    </row>
    <row r="19" spans="1:7" ht="20.25" thickBot="1">
      <c r="A19" s="53" t="s">
        <v>26</v>
      </c>
      <c r="B19" s="144"/>
      <c r="C19" s="145"/>
      <c r="D19" s="146"/>
      <c r="E19" s="144"/>
      <c r="F19" s="145"/>
      <c r="G19" s="147"/>
    </row>
    <row r="20" spans="1:7">
      <c r="A20" s="42"/>
      <c r="B20" s="42"/>
      <c r="C20" s="42"/>
      <c r="D20" s="42"/>
      <c r="E20" s="42"/>
      <c r="F20" s="42"/>
      <c r="G20" s="42"/>
    </row>
  </sheetData>
  <mergeCells count="8">
    <mergeCell ref="A16:G16"/>
    <mergeCell ref="A1:G1"/>
    <mergeCell ref="B19:D19"/>
    <mergeCell ref="E19:G19"/>
    <mergeCell ref="B17:D17"/>
    <mergeCell ref="E17:G17"/>
    <mergeCell ref="B18:D18"/>
    <mergeCell ref="E18:G18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7" zoomScale="70" zoomScaleNormal="70" workbookViewId="0">
      <selection activeCell="B6" sqref="B6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52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76">
        <v>0</v>
      </c>
      <c r="C3" s="55">
        <v>90250</v>
      </c>
      <c r="D3" s="77">
        <v>40043</v>
      </c>
      <c r="E3" s="78">
        <v>50207</v>
      </c>
      <c r="F3" s="79">
        <v>90250</v>
      </c>
      <c r="G3" s="80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59">
        <v>0</v>
      </c>
      <c r="C4" s="55">
        <v>43940</v>
      </c>
      <c r="D4" s="19">
        <v>14488</v>
      </c>
      <c r="E4" s="73">
        <v>29452</v>
      </c>
      <c r="F4" s="62">
        <v>43940</v>
      </c>
      <c r="G4" s="63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74">
        <v>12589</v>
      </c>
      <c r="C5" s="75">
        <v>38</v>
      </c>
      <c r="D5" s="61">
        <v>5707</v>
      </c>
      <c r="E5" s="61">
        <v>6920</v>
      </c>
      <c r="F5" s="62">
        <v>12627</v>
      </c>
      <c r="G5" s="63">
        <v>2820489</v>
      </c>
      <c r="H5" s="15"/>
      <c r="I5" s="15"/>
      <c r="J5" s="16">
        <f>F5-C5-B5</f>
        <v>0</v>
      </c>
      <c r="K5" s="1"/>
      <c r="L5" s="1"/>
    </row>
    <row r="6" spans="1:12" s="82" customFormat="1" ht="35.25" customHeight="1">
      <c r="A6" s="17" t="s">
        <v>53</v>
      </c>
      <c r="B6" s="59">
        <v>2590</v>
      </c>
      <c r="C6" s="60">
        <v>3993</v>
      </c>
      <c r="D6" s="61">
        <v>3174</v>
      </c>
      <c r="E6" s="61">
        <v>3409</v>
      </c>
      <c r="F6" s="62">
        <v>6583</v>
      </c>
      <c r="G6" s="63">
        <v>388500</v>
      </c>
      <c r="H6" s="15"/>
      <c r="I6" s="15"/>
      <c r="J6" s="81">
        <f>F6-C6-B6</f>
        <v>0</v>
      </c>
      <c r="K6" s="1"/>
      <c r="L6" s="1"/>
    </row>
    <row r="7" spans="1:12" ht="35.25" customHeight="1" thickBot="1">
      <c r="A7" s="26" t="s">
        <v>15</v>
      </c>
      <c r="B7" s="74">
        <v>7850</v>
      </c>
      <c r="C7" s="75">
        <v>2378</v>
      </c>
      <c r="D7" s="61">
        <v>3525</v>
      </c>
      <c r="E7" s="61">
        <v>6703</v>
      </c>
      <c r="F7" s="62">
        <v>10228</v>
      </c>
      <c r="G7" s="63">
        <v>207800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59">
        <v>0</v>
      </c>
      <c r="C8" s="55">
        <v>30996</v>
      </c>
      <c r="D8" s="73">
        <v>15456</v>
      </c>
      <c r="E8" s="73">
        <v>15540</v>
      </c>
      <c r="F8" s="62">
        <v>30996</v>
      </c>
      <c r="G8" s="63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59">
        <v>2741</v>
      </c>
      <c r="C9" s="60">
        <v>24400</v>
      </c>
      <c r="D9" s="73">
        <v>17189</v>
      </c>
      <c r="E9" s="73">
        <v>9952</v>
      </c>
      <c r="F9" s="62">
        <v>27141</v>
      </c>
      <c r="G9" s="63">
        <v>287805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59">
        <v>0</v>
      </c>
      <c r="C10" s="60">
        <v>5145</v>
      </c>
      <c r="D10" s="73">
        <v>2953</v>
      </c>
      <c r="E10" s="73">
        <v>2192</v>
      </c>
      <c r="F10" s="62">
        <v>5145</v>
      </c>
      <c r="G10" s="63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64">
        <v>0</v>
      </c>
      <c r="C11" s="65">
        <v>4123</v>
      </c>
      <c r="D11" s="66">
        <v>1636</v>
      </c>
      <c r="E11" s="66">
        <v>2487</v>
      </c>
      <c r="F11" s="67">
        <v>4123</v>
      </c>
      <c r="G11" s="63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54">
        <v>14735</v>
      </c>
      <c r="C12" s="72">
        <v>2006</v>
      </c>
      <c r="D12" s="56">
        <v>7115</v>
      </c>
      <c r="E12" s="56">
        <v>9626</v>
      </c>
      <c r="F12" s="57">
        <v>16741</v>
      </c>
      <c r="G12" s="33">
        <v>2947000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54">
        <v>0</v>
      </c>
      <c r="C13" s="55">
        <v>51300</v>
      </c>
      <c r="D13" s="56">
        <v>41400</v>
      </c>
      <c r="E13" s="56">
        <v>9900</v>
      </c>
      <c r="F13" s="57">
        <v>51300</v>
      </c>
      <c r="G13" s="58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68">
        <v>0</v>
      </c>
      <c r="C14" s="55">
        <v>54500</v>
      </c>
      <c r="D14" s="69">
        <v>20000</v>
      </c>
      <c r="E14" s="69">
        <v>34500</v>
      </c>
      <c r="F14" s="70">
        <v>54500</v>
      </c>
      <c r="G14" s="71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40505</v>
      </c>
      <c r="C15" s="39">
        <f t="shared" si="0"/>
        <v>313069</v>
      </c>
      <c r="D15" s="40">
        <f t="shared" si="0"/>
        <v>172686</v>
      </c>
      <c r="E15" s="40">
        <f t="shared" si="0"/>
        <v>180888</v>
      </c>
      <c r="F15" s="41">
        <f t="shared" si="0"/>
        <v>353574</v>
      </c>
      <c r="G15" s="41">
        <f t="shared" si="0"/>
        <v>6651594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1887</v>
      </c>
      <c r="C19" s="151"/>
      <c r="D19" s="152"/>
      <c r="E19" s="158">
        <v>40718</v>
      </c>
      <c r="F19" s="154"/>
      <c r="G19" s="155"/>
    </row>
    <row r="20" spans="1:7" ht="30.75" customHeight="1" thickBot="1">
      <c r="A20" s="53" t="s">
        <v>26</v>
      </c>
      <c r="B20" s="156">
        <v>1988</v>
      </c>
      <c r="C20" s="145"/>
      <c r="D20" s="146"/>
      <c r="E20" s="156">
        <v>42639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A17" sqref="A17:G17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67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76">
        <v>0</v>
      </c>
      <c r="C3" s="55">
        <v>78184</v>
      </c>
      <c r="D3" s="77">
        <v>30563</v>
      </c>
      <c r="E3" s="78">
        <v>47621</v>
      </c>
      <c r="F3" s="79">
        <v>78184</v>
      </c>
      <c r="G3" s="80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59">
        <v>0</v>
      </c>
      <c r="C4" s="85">
        <v>42666</v>
      </c>
      <c r="D4" s="84">
        <v>14979</v>
      </c>
      <c r="E4" s="96">
        <v>27687</v>
      </c>
      <c r="F4" s="89">
        <v>42666</v>
      </c>
      <c r="G4" s="63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74">
        <v>11530</v>
      </c>
      <c r="C5" s="75">
        <v>72</v>
      </c>
      <c r="D5" s="61">
        <v>1379</v>
      </c>
      <c r="E5" s="61">
        <v>10223</v>
      </c>
      <c r="F5" s="62">
        <v>11602</v>
      </c>
      <c r="G5" s="63">
        <v>2381966</v>
      </c>
      <c r="H5" s="15"/>
      <c r="I5" s="15"/>
      <c r="J5" s="16">
        <f>F5-C5-B5</f>
        <v>0</v>
      </c>
      <c r="K5" s="1"/>
      <c r="L5" s="1"/>
    </row>
    <row r="6" spans="1:12" s="82" customFormat="1" ht="35.25" customHeight="1">
      <c r="A6" s="17" t="s">
        <v>9</v>
      </c>
      <c r="B6" s="87">
        <v>2739</v>
      </c>
      <c r="C6" s="88">
        <v>4322</v>
      </c>
      <c r="D6" s="61">
        <v>2714</v>
      </c>
      <c r="E6" s="61">
        <v>4347</v>
      </c>
      <c r="F6" s="89">
        <v>7061</v>
      </c>
      <c r="G6" s="63">
        <v>410850</v>
      </c>
      <c r="H6" s="15"/>
      <c r="I6" s="15"/>
      <c r="J6" s="81">
        <f>F6-C6-B6</f>
        <v>0</v>
      </c>
      <c r="K6" s="1"/>
      <c r="L6" s="1"/>
    </row>
    <row r="7" spans="1:12" ht="35.25" customHeight="1" thickBot="1">
      <c r="A7" s="26" t="s">
        <v>15</v>
      </c>
      <c r="B7" s="74">
        <v>6663</v>
      </c>
      <c r="C7" s="75">
        <v>1962</v>
      </c>
      <c r="D7" s="61">
        <v>2836</v>
      </c>
      <c r="E7" s="61">
        <v>5789</v>
      </c>
      <c r="F7" s="62">
        <v>8625</v>
      </c>
      <c r="G7" s="63">
        <v>1880000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59">
        <v>0</v>
      </c>
      <c r="C8" s="85">
        <v>28920</v>
      </c>
      <c r="D8" s="96">
        <v>14611</v>
      </c>
      <c r="E8" s="96">
        <v>14309</v>
      </c>
      <c r="F8" s="89">
        <v>28920</v>
      </c>
      <c r="G8" s="63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87">
        <v>1470</v>
      </c>
      <c r="C9" s="88">
        <v>24000</v>
      </c>
      <c r="D9" s="96">
        <v>16100</v>
      </c>
      <c r="E9" s="96">
        <v>9370</v>
      </c>
      <c r="F9" s="89">
        <v>25470</v>
      </c>
      <c r="G9" s="90">
        <v>154350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59">
        <v>0</v>
      </c>
      <c r="C10" s="88">
        <v>5392</v>
      </c>
      <c r="D10" s="96">
        <v>2233</v>
      </c>
      <c r="E10" s="96">
        <v>3159</v>
      </c>
      <c r="F10" s="89">
        <v>5392</v>
      </c>
      <c r="G10" s="63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64">
        <v>0</v>
      </c>
      <c r="C11" s="91">
        <v>2990</v>
      </c>
      <c r="D11" s="92">
        <v>1138</v>
      </c>
      <c r="E11" s="92">
        <v>1852</v>
      </c>
      <c r="F11" s="93">
        <v>2990</v>
      </c>
      <c r="G11" s="63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54">
        <v>13704</v>
      </c>
      <c r="C12" s="72">
        <v>2008</v>
      </c>
      <c r="D12" s="56">
        <v>6058</v>
      </c>
      <c r="E12" s="56">
        <v>9654</v>
      </c>
      <c r="F12" s="57">
        <v>15712</v>
      </c>
      <c r="G12" s="33">
        <v>2740800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54">
        <v>0</v>
      </c>
      <c r="C13" s="85">
        <v>44120</v>
      </c>
      <c r="D13" s="56">
        <v>26520</v>
      </c>
      <c r="E13" s="56">
        <v>17600</v>
      </c>
      <c r="F13" s="86">
        <v>44120</v>
      </c>
      <c r="G13" s="58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68">
        <v>0</v>
      </c>
      <c r="C14" s="85">
        <v>47500</v>
      </c>
      <c r="D14" s="94">
        <v>20000</v>
      </c>
      <c r="E14" s="94">
        <v>27500</v>
      </c>
      <c r="F14" s="95">
        <v>47500</v>
      </c>
      <c r="G14" s="71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36106</v>
      </c>
      <c r="C15" s="39">
        <f t="shared" si="0"/>
        <v>282136</v>
      </c>
      <c r="D15" s="40">
        <f t="shared" si="0"/>
        <v>139131</v>
      </c>
      <c r="E15" s="40">
        <f t="shared" si="0"/>
        <v>179111</v>
      </c>
      <c r="F15" s="41">
        <f t="shared" si="0"/>
        <v>318242</v>
      </c>
      <c r="G15" s="41">
        <f t="shared" si="0"/>
        <v>7567966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2095</v>
      </c>
      <c r="C19" s="151"/>
      <c r="D19" s="152"/>
      <c r="E19" s="158">
        <v>46464</v>
      </c>
      <c r="F19" s="154"/>
      <c r="G19" s="155"/>
    </row>
    <row r="20" spans="1:7" ht="30.75" customHeight="1" thickBot="1">
      <c r="A20" s="53" t="s">
        <v>26</v>
      </c>
      <c r="B20" s="156">
        <v>2135</v>
      </c>
      <c r="C20" s="145"/>
      <c r="D20" s="146"/>
      <c r="E20" s="156">
        <v>47391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0" workbookViewId="0">
      <selection activeCell="J6" sqref="J6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68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133">
        <v>0</v>
      </c>
      <c r="C3" s="114">
        <v>87865</v>
      </c>
      <c r="D3" s="134">
        <v>41197</v>
      </c>
      <c r="E3" s="135">
        <v>46668</v>
      </c>
      <c r="F3" s="136">
        <v>87865</v>
      </c>
      <c r="G3" s="137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18">
        <v>0</v>
      </c>
      <c r="C4" s="114">
        <v>0</v>
      </c>
      <c r="D4" s="112">
        <v>28226</v>
      </c>
      <c r="E4" s="130">
        <v>30904</v>
      </c>
      <c r="F4" s="121">
        <v>59130</v>
      </c>
      <c r="G4" s="122">
        <v>0</v>
      </c>
      <c r="H4" s="1"/>
      <c r="I4" s="15"/>
      <c r="J4" s="16">
        <f>F4-C4</f>
        <v>59130</v>
      </c>
      <c r="K4" s="1"/>
      <c r="L4" s="1"/>
    </row>
    <row r="5" spans="1:12" ht="35.25" customHeight="1">
      <c r="A5" s="17" t="s">
        <v>8</v>
      </c>
      <c r="B5" s="131">
        <v>18976</v>
      </c>
      <c r="C5" s="132">
        <v>173</v>
      </c>
      <c r="D5" s="120">
        <v>9557</v>
      </c>
      <c r="E5" s="120">
        <v>9592</v>
      </c>
      <c r="F5" s="121">
        <v>19149</v>
      </c>
      <c r="G5" s="122">
        <v>4926961</v>
      </c>
      <c r="H5" s="15"/>
      <c r="I5" s="15"/>
      <c r="J5" s="16">
        <f>F5-C5-B5</f>
        <v>0</v>
      </c>
      <c r="K5" s="1"/>
      <c r="L5" s="1"/>
    </row>
    <row r="6" spans="1:12" s="82" customFormat="1" ht="35.25" customHeight="1">
      <c r="A6" s="17" t="s">
        <v>9</v>
      </c>
      <c r="B6" s="118">
        <v>4512</v>
      </c>
      <c r="C6" s="119">
        <v>7873</v>
      </c>
      <c r="D6" s="120">
        <v>5955</v>
      </c>
      <c r="E6" s="120">
        <v>6430</v>
      </c>
      <c r="F6" s="121">
        <v>12385</v>
      </c>
      <c r="G6" s="122">
        <v>0</v>
      </c>
      <c r="H6" s="15"/>
      <c r="I6" s="15"/>
      <c r="J6" s="81">
        <f>F6-C6-B6</f>
        <v>0</v>
      </c>
      <c r="K6" s="1"/>
      <c r="L6" s="1"/>
    </row>
    <row r="7" spans="1:12" ht="35.25" customHeight="1" thickBot="1">
      <c r="A7" s="26" t="s">
        <v>15</v>
      </c>
      <c r="B7" s="131">
        <v>12037</v>
      </c>
      <c r="C7" s="132">
        <v>3728</v>
      </c>
      <c r="D7" s="120">
        <v>8843</v>
      </c>
      <c r="E7" s="120">
        <v>6922</v>
      </c>
      <c r="F7" s="121">
        <v>15765</v>
      </c>
      <c r="G7" s="122">
        <v>3300000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118">
        <v>0</v>
      </c>
      <c r="C8" s="114">
        <v>41941</v>
      </c>
      <c r="D8" s="130">
        <v>24327</v>
      </c>
      <c r="E8" s="130">
        <v>17614</v>
      </c>
      <c r="F8" s="121">
        <v>41941</v>
      </c>
      <c r="G8" s="122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18">
        <v>1775</v>
      </c>
      <c r="C9" s="119">
        <v>33925</v>
      </c>
      <c r="D9" s="130">
        <v>22600</v>
      </c>
      <c r="E9" s="130">
        <v>13100</v>
      </c>
      <c r="F9" s="121">
        <v>35700</v>
      </c>
      <c r="G9" s="122">
        <v>186300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18">
        <v>0</v>
      </c>
      <c r="C10" s="119">
        <v>10820</v>
      </c>
      <c r="D10" s="130">
        <v>3758</v>
      </c>
      <c r="E10" s="130">
        <v>7062</v>
      </c>
      <c r="F10" s="121">
        <v>10820</v>
      </c>
      <c r="G10" s="122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123">
        <v>0</v>
      </c>
      <c r="C11" s="124">
        <v>4011</v>
      </c>
      <c r="D11" s="125">
        <v>1617</v>
      </c>
      <c r="E11" s="125">
        <v>2394</v>
      </c>
      <c r="F11" s="126">
        <v>4011</v>
      </c>
      <c r="G11" s="122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113">
        <v>25593</v>
      </c>
      <c r="C12" s="129">
        <v>2949</v>
      </c>
      <c r="D12" s="115">
        <v>16356</v>
      </c>
      <c r="E12" s="115">
        <v>12186</v>
      </c>
      <c r="F12" s="116">
        <v>28542</v>
      </c>
      <c r="G12" s="117">
        <v>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113">
        <v>0</v>
      </c>
      <c r="C13" s="114">
        <v>64480</v>
      </c>
      <c r="D13" s="115">
        <v>46420</v>
      </c>
      <c r="E13" s="115">
        <v>18060</v>
      </c>
      <c r="F13" s="116">
        <v>64480</v>
      </c>
      <c r="G13" s="117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127">
        <v>0</v>
      </c>
      <c r="C14" s="114">
        <v>0</v>
      </c>
      <c r="D14" s="112">
        <v>38500</v>
      </c>
      <c r="E14" s="130">
        <v>35000</v>
      </c>
      <c r="F14" s="121">
        <v>73500</v>
      </c>
      <c r="G14" s="128">
        <v>0</v>
      </c>
      <c r="H14" s="15"/>
      <c r="I14" s="15"/>
      <c r="J14" s="16">
        <f>F14-C14</f>
        <v>73500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62893</v>
      </c>
      <c r="C15" s="39">
        <f t="shared" si="0"/>
        <v>257765</v>
      </c>
      <c r="D15" s="40">
        <f t="shared" si="0"/>
        <v>247356</v>
      </c>
      <c r="E15" s="40">
        <f t="shared" si="0"/>
        <v>205932</v>
      </c>
      <c r="F15" s="41">
        <f t="shared" si="0"/>
        <v>453288</v>
      </c>
      <c r="G15" s="41">
        <f t="shared" si="0"/>
        <v>8413261</v>
      </c>
      <c r="H15" s="1"/>
      <c r="I15" s="1"/>
      <c r="J15" s="16">
        <f>F15-C15-B15</f>
        <v>132630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/>
      <c r="C19" s="151"/>
      <c r="D19" s="152"/>
      <c r="E19" s="158"/>
      <c r="F19" s="154"/>
      <c r="G19" s="155"/>
    </row>
    <row r="20" spans="1:7" ht="30.75" customHeight="1" thickBot="1">
      <c r="A20" s="53" t="s">
        <v>26</v>
      </c>
      <c r="B20" s="156"/>
      <c r="C20" s="145"/>
      <c r="D20" s="146"/>
      <c r="E20" s="156"/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N20" sqref="N20"/>
    </sheetView>
  </sheetViews>
  <sheetFormatPr defaultRowHeight="16.5"/>
  <cols>
    <col min="2" max="2" width="15" customWidth="1"/>
    <col min="3" max="3" width="12.875" customWidth="1"/>
    <col min="4" max="5" width="12.75" customWidth="1"/>
    <col min="6" max="6" width="13" customWidth="1"/>
    <col min="7" max="7" width="12.875" customWidth="1"/>
    <col min="8" max="8" width="12.5" customWidth="1"/>
    <col min="9" max="9" width="12.875" customWidth="1"/>
    <col min="10" max="10" width="14.375" customWidth="1"/>
    <col min="11" max="11" width="14.25" customWidth="1"/>
    <col min="12" max="12" width="12.5" customWidth="1"/>
    <col min="13" max="13" width="12.875" customWidth="1"/>
    <col min="14" max="14" width="15.875" customWidth="1"/>
  </cols>
  <sheetData>
    <row r="1" spans="1:14" ht="20.25" thickBot="1">
      <c r="A1" s="159" t="s">
        <v>70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ht="39.75" thickBot="1">
      <c r="A2" s="97" t="s">
        <v>54</v>
      </c>
      <c r="B2" s="98" t="s">
        <v>55</v>
      </c>
      <c r="C2" s="99" t="s">
        <v>56</v>
      </c>
      <c r="D2" s="100" t="s">
        <v>57</v>
      </c>
      <c r="E2" s="100" t="s">
        <v>58</v>
      </c>
      <c r="F2" s="99" t="s">
        <v>59</v>
      </c>
      <c r="G2" s="101" t="s">
        <v>60</v>
      </c>
      <c r="H2" s="101" t="s">
        <v>61</v>
      </c>
      <c r="I2" s="99" t="s">
        <v>62</v>
      </c>
      <c r="J2" s="99" t="s">
        <v>11</v>
      </c>
      <c r="K2" s="102" t="s">
        <v>63</v>
      </c>
      <c r="L2" s="103" t="s">
        <v>64</v>
      </c>
      <c r="M2" s="104" t="s">
        <v>65</v>
      </c>
      <c r="N2" s="105" t="s">
        <v>66</v>
      </c>
    </row>
    <row r="3" spans="1:14" ht="20.25" thickBot="1">
      <c r="A3" s="106">
        <v>1</v>
      </c>
      <c r="B3" s="83">
        <v>82977</v>
      </c>
      <c r="C3" s="83">
        <v>41463</v>
      </c>
      <c r="D3" s="83">
        <v>8741</v>
      </c>
      <c r="E3" s="83">
        <v>6356</v>
      </c>
      <c r="F3" s="83">
        <v>8615</v>
      </c>
      <c r="G3" s="83">
        <v>25797</v>
      </c>
      <c r="H3" s="83">
        <v>14627</v>
      </c>
      <c r="I3" s="83">
        <v>4285</v>
      </c>
      <c r="J3" s="83">
        <v>4571</v>
      </c>
      <c r="K3" s="83">
        <v>15889</v>
      </c>
      <c r="L3" s="83">
        <v>39700</v>
      </c>
      <c r="M3" s="83">
        <v>64800</v>
      </c>
      <c r="N3" s="111">
        <v>317821</v>
      </c>
    </row>
    <row r="4" spans="1:14" ht="20.25" thickBot="1">
      <c r="A4" s="107">
        <v>2</v>
      </c>
      <c r="B4" s="83">
        <v>98811</v>
      </c>
      <c r="C4" s="83">
        <v>61745</v>
      </c>
      <c r="D4" s="83">
        <v>11566</v>
      </c>
      <c r="E4" s="83">
        <v>8678</v>
      </c>
      <c r="F4" s="83">
        <v>7609</v>
      </c>
      <c r="G4" s="83">
        <v>60007</v>
      </c>
      <c r="H4" s="83">
        <v>7870</v>
      </c>
      <c r="I4" s="83">
        <v>12090</v>
      </c>
      <c r="J4" s="83">
        <v>6498</v>
      </c>
      <c r="K4" s="83">
        <v>32521</v>
      </c>
      <c r="L4" s="83">
        <v>43200</v>
      </c>
      <c r="M4" s="83">
        <v>101500</v>
      </c>
      <c r="N4" s="111">
        <v>452095</v>
      </c>
    </row>
    <row r="5" spans="1:14" ht="20.25" thickBot="1">
      <c r="A5" s="107">
        <v>3</v>
      </c>
      <c r="B5" s="83">
        <v>79311</v>
      </c>
      <c r="C5" s="83">
        <v>41487</v>
      </c>
      <c r="D5" s="83">
        <v>13333</v>
      </c>
      <c r="E5" s="83">
        <v>6870</v>
      </c>
      <c r="F5" s="83">
        <v>6216</v>
      </c>
      <c r="G5" s="83">
        <v>37170</v>
      </c>
      <c r="H5" s="83">
        <v>16800</v>
      </c>
      <c r="I5" s="83">
        <v>3672</v>
      </c>
      <c r="J5" s="83">
        <v>5196</v>
      </c>
      <c r="K5" s="83">
        <v>12980</v>
      </c>
      <c r="L5" s="83">
        <v>51500</v>
      </c>
      <c r="M5" s="83">
        <v>31250</v>
      </c>
      <c r="N5" s="111">
        <v>305785</v>
      </c>
    </row>
    <row r="6" spans="1:14" ht="20.25" thickBot="1">
      <c r="A6" s="107">
        <v>4</v>
      </c>
      <c r="B6" s="83">
        <v>103594</v>
      </c>
      <c r="C6" s="83">
        <v>58529</v>
      </c>
      <c r="D6" s="83">
        <v>16362</v>
      </c>
      <c r="E6" s="83">
        <v>9086</v>
      </c>
      <c r="F6" s="83">
        <v>5286</v>
      </c>
      <c r="G6" s="83">
        <v>56955</v>
      </c>
      <c r="H6" s="83">
        <v>29500</v>
      </c>
      <c r="I6" s="83">
        <v>6533</v>
      </c>
      <c r="J6" s="83">
        <v>7461</v>
      </c>
      <c r="K6" s="83">
        <v>24804</v>
      </c>
      <c r="L6" s="83">
        <v>49800</v>
      </c>
      <c r="M6" s="83">
        <v>89000</v>
      </c>
      <c r="N6" s="111">
        <v>456910</v>
      </c>
    </row>
    <row r="7" spans="1:14" ht="20.25" thickBot="1">
      <c r="A7" s="107">
        <v>5</v>
      </c>
      <c r="B7" s="83">
        <v>88154</v>
      </c>
      <c r="C7" s="83">
        <v>42694</v>
      </c>
      <c r="D7" s="83">
        <v>10746</v>
      </c>
      <c r="E7" s="83">
        <v>5618</v>
      </c>
      <c r="F7" s="83">
        <v>13168</v>
      </c>
      <c r="G7" s="83">
        <v>40515</v>
      </c>
      <c r="H7" s="83">
        <v>29300</v>
      </c>
      <c r="I7" s="83">
        <v>2306</v>
      </c>
      <c r="J7" s="83">
        <v>5493</v>
      </c>
      <c r="K7" s="83">
        <v>11380</v>
      </c>
      <c r="L7" s="83">
        <v>51100</v>
      </c>
      <c r="M7" s="83">
        <v>39000</v>
      </c>
      <c r="N7" s="111">
        <v>339474</v>
      </c>
    </row>
    <row r="8" spans="1:14" ht="20.25" thickBot="1">
      <c r="A8" s="107">
        <v>6</v>
      </c>
      <c r="B8" s="83">
        <v>102916</v>
      </c>
      <c r="C8" s="83">
        <v>53386</v>
      </c>
      <c r="D8" s="83">
        <v>9674</v>
      </c>
      <c r="E8" s="83">
        <v>6899</v>
      </c>
      <c r="F8" s="83">
        <v>11540</v>
      </c>
      <c r="G8" s="83">
        <v>43970</v>
      </c>
      <c r="H8" s="83">
        <v>29385</v>
      </c>
      <c r="I8" s="83">
        <v>1774</v>
      </c>
      <c r="J8" s="83">
        <v>6207</v>
      </c>
      <c r="K8" s="83">
        <v>14048</v>
      </c>
      <c r="L8" s="83">
        <v>53200</v>
      </c>
      <c r="M8" s="83">
        <v>50750</v>
      </c>
      <c r="N8" s="111">
        <v>383749</v>
      </c>
    </row>
    <row r="9" spans="1:14" ht="20.25" thickBot="1">
      <c r="A9" s="107">
        <v>7</v>
      </c>
      <c r="B9" s="83">
        <v>115322</v>
      </c>
      <c r="C9" s="83">
        <v>222981</v>
      </c>
      <c r="D9" s="83">
        <v>18563</v>
      </c>
      <c r="E9" s="83">
        <v>11852</v>
      </c>
      <c r="F9" s="83">
        <v>17182</v>
      </c>
      <c r="G9" s="83">
        <v>65886</v>
      </c>
      <c r="H9" s="83">
        <v>52700</v>
      </c>
      <c r="I9" s="83">
        <v>6234</v>
      </c>
      <c r="J9" s="83">
        <v>4904</v>
      </c>
      <c r="K9" s="83">
        <v>40572</v>
      </c>
      <c r="L9" s="83">
        <v>58100</v>
      </c>
      <c r="M9" s="83">
        <v>140000</v>
      </c>
      <c r="N9" s="111">
        <v>754296</v>
      </c>
    </row>
    <row r="10" spans="1:14" ht="20.25" thickBot="1">
      <c r="A10" s="107">
        <v>8</v>
      </c>
      <c r="B10" s="83">
        <v>97363</v>
      </c>
      <c r="C10" s="83">
        <v>160235</v>
      </c>
      <c r="D10" s="83">
        <v>15193</v>
      </c>
      <c r="E10" s="83">
        <v>9373</v>
      </c>
      <c r="F10" s="83">
        <v>14488</v>
      </c>
      <c r="G10" s="83">
        <v>73086</v>
      </c>
      <c r="H10" s="83">
        <v>36000</v>
      </c>
      <c r="I10" s="83">
        <v>10766</v>
      </c>
      <c r="J10" s="83">
        <v>5480</v>
      </c>
      <c r="K10" s="83">
        <v>35225</v>
      </c>
      <c r="L10" s="83">
        <v>57900</v>
      </c>
      <c r="M10" s="83">
        <v>97500</v>
      </c>
      <c r="N10" s="111">
        <v>612609</v>
      </c>
    </row>
    <row r="11" spans="1:14" ht="20.25" thickBot="1">
      <c r="A11" s="107">
        <v>9</v>
      </c>
      <c r="B11" s="83">
        <v>78613</v>
      </c>
      <c r="C11" s="83">
        <v>42476</v>
      </c>
      <c r="D11" s="83">
        <v>8167</v>
      </c>
      <c r="E11" s="83">
        <v>4590</v>
      </c>
      <c r="F11" s="83">
        <v>6978</v>
      </c>
      <c r="G11" s="83">
        <v>43044</v>
      </c>
      <c r="H11" s="83">
        <v>40200</v>
      </c>
      <c r="I11" s="83">
        <v>4649</v>
      </c>
      <c r="J11" s="83">
        <v>3902</v>
      </c>
      <c r="K11" s="83">
        <v>14638</v>
      </c>
      <c r="L11" s="83">
        <v>49800</v>
      </c>
      <c r="M11" s="83">
        <v>68000</v>
      </c>
      <c r="N11" s="111">
        <v>365057</v>
      </c>
    </row>
    <row r="12" spans="1:14" ht="20.25" thickBot="1">
      <c r="A12" s="107">
        <v>10</v>
      </c>
      <c r="B12" s="83">
        <v>90250</v>
      </c>
      <c r="C12" s="89">
        <v>43940</v>
      </c>
      <c r="D12" s="89">
        <v>12627</v>
      </c>
      <c r="E12" s="89">
        <v>6583</v>
      </c>
      <c r="F12" s="89">
        <v>10228</v>
      </c>
      <c r="G12" s="89">
        <v>30996</v>
      </c>
      <c r="H12" s="89">
        <v>27141</v>
      </c>
      <c r="I12" s="89">
        <v>5145</v>
      </c>
      <c r="J12" s="93">
        <v>4123</v>
      </c>
      <c r="K12" s="86">
        <v>16741</v>
      </c>
      <c r="L12" s="86">
        <v>51300</v>
      </c>
      <c r="M12" s="95">
        <v>54500</v>
      </c>
      <c r="N12" s="111">
        <v>353574</v>
      </c>
    </row>
    <row r="13" spans="1:14" ht="20.25" thickBot="1">
      <c r="A13" s="107">
        <v>11</v>
      </c>
      <c r="B13" s="79">
        <v>78184</v>
      </c>
      <c r="C13" s="89">
        <v>42666</v>
      </c>
      <c r="D13" s="89">
        <v>11602</v>
      </c>
      <c r="E13" s="89">
        <v>7061</v>
      </c>
      <c r="F13" s="89">
        <v>8625</v>
      </c>
      <c r="G13" s="89">
        <v>28920</v>
      </c>
      <c r="H13" s="89">
        <v>25470</v>
      </c>
      <c r="I13" s="89">
        <v>5392</v>
      </c>
      <c r="J13" s="93">
        <v>2990</v>
      </c>
      <c r="K13" s="86">
        <v>15712</v>
      </c>
      <c r="L13" s="86">
        <v>44120</v>
      </c>
      <c r="M13" s="95">
        <v>47500</v>
      </c>
      <c r="N13" s="111">
        <f>SUM(B13:M13)</f>
        <v>318242</v>
      </c>
    </row>
    <row r="14" spans="1:14" ht="20.25" thickBot="1">
      <c r="A14" s="108">
        <v>12</v>
      </c>
      <c r="B14" s="83">
        <v>87865</v>
      </c>
      <c r="C14" s="83">
        <v>59130</v>
      </c>
      <c r="D14" s="83">
        <v>19149</v>
      </c>
      <c r="E14" s="83">
        <v>12385</v>
      </c>
      <c r="F14" s="83">
        <v>15765</v>
      </c>
      <c r="G14" s="83">
        <v>41941</v>
      </c>
      <c r="H14" s="83">
        <v>35700</v>
      </c>
      <c r="I14" s="83">
        <v>10820</v>
      </c>
      <c r="J14" s="83">
        <v>4011</v>
      </c>
      <c r="K14" s="83">
        <v>28542</v>
      </c>
      <c r="L14" s="83">
        <v>64480</v>
      </c>
      <c r="M14" s="83">
        <v>73500</v>
      </c>
      <c r="N14" s="111">
        <f>SUM(A14:M14)</f>
        <v>453300</v>
      </c>
    </row>
    <row r="15" spans="1:14" ht="39.75" thickBot="1">
      <c r="A15" s="109" t="s">
        <v>66</v>
      </c>
      <c r="B15" s="110">
        <f t="shared" ref="B15:N15" si="0">SUM(B3:B14)</f>
        <v>1103360</v>
      </c>
      <c r="C15" s="110">
        <f t="shared" si="0"/>
        <v>870732</v>
      </c>
      <c r="D15" s="110">
        <f t="shared" si="0"/>
        <v>155723</v>
      </c>
      <c r="E15" s="110">
        <f t="shared" si="0"/>
        <v>95351</v>
      </c>
      <c r="F15" s="110">
        <f t="shared" si="0"/>
        <v>125700</v>
      </c>
      <c r="G15" s="110">
        <f t="shared" si="0"/>
        <v>548287</v>
      </c>
      <c r="H15" s="110">
        <f t="shared" si="0"/>
        <v>344693</v>
      </c>
      <c r="I15" s="110">
        <f t="shared" si="0"/>
        <v>73666</v>
      </c>
      <c r="J15" s="110">
        <f t="shared" si="0"/>
        <v>60836</v>
      </c>
      <c r="K15" s="110">
        <f t="shared" si="0"/>
        <v>263052</v>
      </c>
      <c r="L15" s="110">
        <f t="shared" si="0"/>
        <v>614200</v>
      </c>
      <c r="M15" s="111">
        <f t="shared" si="0"/>
        <v>857300</v>
      </c>
      <c r="N15" s="110">
        <f t="shared" si="0"/>
        <v>5112912</v>
      </c>
    </row>
  </sheetData>
  <mergeCells count="1">
    <mergeCell ref="A1:N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zoomScale="80" zoomScaleNormal="80" workbookViewId="0">
      <selection activeCell="A17" sqref="A17:G20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28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9"/>
      <c r="C3" s="10"/>
      <c r="D3" s="11"/>
      <c r="E3" s="12"/>
      <c r="F3" s="13">
        <f t="shared" ref="F3:F14" si="0">SUM(D3:E3)</f>
        <v>0</v>
      </c>
      <c r="G3" s="14" t="s">
        <v>6</v>
      </c>
      <c r="H3" s="1"/>
      <c r="I3" s="15"/>
      <c r="J3" s="16">
        <f>F3-C3</f>
        <v>0</v>
      </c>
      <c r="K3" s="1"/>
      <c r="L3" s="1"/>
    </row>
    <row r="4" spans="1:12" ht="35.25" customHeight="1" thickBot="1">
      <c r="A4" s="17" t="s">
        <v>7</v>
      </c>
      <c r="B4" s="9"/>
      <c r="C4" s="10"/>
      <c r="D4" s="11"/>
      <c r="E4" s="12"/>
      <c r="F4" s="13">
        <f t="shared" si="0"/>
        <v>0</v>
      </c>
      <c r="G4" s="21" t="s">
        <v>6</v>
      </c>
      <c r="H4" s="1"/>
      <c r="I4" s="15"/>
      <c r="J4" s="16">
        <f>F4-C4</f>
        <v>0</v>
      </c>
      <c r="K4" s="1"/>
      <c r="L4" s="1"/>
    </row>
    <row r="5" spans="1:12" ht="35.25" customHeight="1" thickBot="1">
      <c r="A5" s="17" t="s">
        <v>8</v>
      </c>
      <c r="B5" s="9"/>
      <c r="C5" s="10"/>
      <c r="D5" s="11"/>
      <c r="E5" s="12"/>
      <c r="F5" s="13">
        <f t="shared" si="0"/>
        <v>0</v>
      </c>
      <c r="G5" s="21"/>
      <c r="H5" s="15"/>
      <c r="I5" s="15"/>
      <c r="J5" s="16">
        <f>F5-C5-B5</f>
        <v>0</v>
      </c>
      <c r="K5" s="1"/>
      <c r="L5" s="1"/>
    </row>
    <row r="6" spans="1:12" ht="35.25" customHeight="1" thickBot="1">
      <c r="A6" s="17" t="s">
        <v>9</v>
      </c>
      <c r="B6" s="9"/>
      <c r="C6" s="10"/>
      <c r="D6" s="11"/>
      <c r="E6" s="12"/>
      <c r="F6" s="13">
        <f t="shared" si="0"/>
        <v>0</v>
      </c>
      <c r="G6" s="21">
        <f>B6*150</f>
        <v>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9"/>
      <c r="C7" s="10"/>
      <c r="D7" s="11"/>
      <c r="E7" s="12"/>
      <c r="F7" s="13">
        <f t="shared" si="0"/>
        <v>0</v>
      </c>
      <c r="G7" s="21"/>
      <c r="H7" s="15"/>
      <c r="I7" s="15"/>
      <c r="J7" s="16">
        <f>F7-C7-B7</f>
        <v>0</v>
      </c>
      <c r="K7" s="1"/>
      <c r="L7" s="1"/>
    </row>
    <row r="8" spans="1:12" ht="35.25" customHeight="1" thickBot="1">
      <c r="A8" s="26" t="s">
        <v>16</v>
      </c>
      <c r="B8" s="9"/>
      <c r="C8" s="10"/>
      <c r="D8" s="11"/>
      <c r="E8" s="12"/>
      <c r="F8" s="13">
        <f t="shared" si="0"/>
        <v>0</v>
      </c>
      <c r="G8" s="21" t="s">
        <v>6</v>
      </c>
      <c r="H8" s="1"/>
      <c r="I8" s="15"/>
      <c r="J8" s="16">
        <f>F8-C8</f>
        <v>0</v>
      </c>
      <c r="K8" s="1"/>
      <c r="L8" s="1"/>
    </row>
    <row r="9" spans="1:12" ht="35.25" customHeight="1" thickBot="1">
      <c r="A9" s="26" t="s">
        <v>18</v>
      </c>
      <c r="B9" s="9"/>
      <c r="C9" s="10"/>
      <c r="D9" s="11"/>
      <c r="E9" s="12"/>
      <c r="F9" s="13">
        <f t="shared" si="0"/>
        <v>0</v>
      </c>
      <c r="G9" s="21"/>
      <c r="H9" s="15"/>
      <c r="I9" s="15"/>
      <c r="J9" s="16">
        <f>F9-C9-B9</f>
        <v>0</v>
      </c>
      <c r="K9" s="1"/>
      <c r="L9" s="1"/>
    </row>
    <row r="10" spans="1:12" ht="35.25" customHeight="1" thickBot="1">
      <c r="A10" s="17" t="s">
        <v>10</v>
      </c>
      <c r="B10" s="9"/>
      <c r="C10" s="10"/>
      <c r="D10" s="11"/>
      <c r="E10" s="12"/>
      <c r="F10" s="13">
        <f t="shared" si="0"/>
        <v>0</v>
      </c>
      <c r="G10" s="21" t="s">
        <v>25</v>
      </c>
      <c r="H10" s="15"/>
      <c r="I10" s="15"/>
      <c r="J10" s="27" t="s">
        <v>19</v>
      </c>
      <c r="K10" s="1"/>
      <c r="L10" s="1"/>
    </row>
    <row r="11" spans="1:12" ht="35.25" customHeight="1" thickBot="1">
      <c r="A11" s="17" t="s">
        <v>11</v>
      </c>
      <c r="B11" s="9"/>
      <c r="C11" s="10"/>
      <c r="D11" s="11"/>
      <c r="E11" s="12"/>
      <c r="F11" s="13">
        <f t="shared" si="0"/>
        <v>0</v>
      </c>
      <c r="G11" s="47" t="s">
        <v>6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9"/>
      <c r="C12" s="10"/>
      <c r="D12" s="11"/>
      <c r="E12" s="12"/>
      <c r="F12" s="13">
        <f t="shared" si="0"/>
        <v>0</v>
      </c>
      <c r="G12" s="33">
        <f>B12*200</f>
        <v>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9"/>
      <c r="C13" s="10"/>
      <c r="D13" s="11"/>
      <c r="E13" s="12"/>
      <c r="F13" s="13">
        <f t="shared" si="0"/>
        <v>0</v>
      </c>
      <c r="G13" s="33" t="s">
        <v>6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9"/>
      <c r="C14" s="10"/>
      <c r="D14" s="35"/>
      <c r="E14" s="12"/>
      <c r="F14" s="13">
        <f t="shared" si="0"/>
        <v>0</v>
      </c>
      <c r="G14" s="37" t="s">
        <v>6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1">SUM(B3:B14)</f>
        <v>0</v>
      </c>
      <c r="C15" s="39">
        <f t="shared" si="1"/>
        <v>0</v>
      </c>
      <c r="D15" s="40">
        <f t="shared" si="1"/>
        <v>0</v>
      </c>
      <c r="E15" s="40">
        <f t="shared" si="1"/>
        <v>0</v>
      </c>
      <c r="F15" s="41">
        <f t="shared" si="1"/>
        <v>0</v>
      </c>
      <c r="G15" s="41">
        <f t="shared" si="1"/>
        <v>0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0"/>
      <c r="C19" s="151"/>
      <c r="D19" s="152"/>
      <c r="E19" s="153"/>
      <c r="F19" s="154"/>
      <c r="G19" s="155"/>
    </row>
    <row r="20" spans="1:7" ht="20.25" thickBot="1">
      <c r="A20" s="53" t="s">
        <v>26</v>
      </c>
      <c r="B20" s="144"/>
      <c r="C20" s="145"/>
      <c r="D20" s="146"/>
      <c r="E20" s="144"/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90" zoomScaleNormal="90" workbookViewId="0">
      <selection activeCell="F12" sqref="F12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35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9">
        <v>0</v>
      </c>
      <c r="C3" s="10">
        <v>79311</v>
      </c>
      <c r="D3" s="11">
        <v>31686</v>
      </c>
      <c r="E3" s="12">
        <v>47625</v>
      </c>
      <c r="F3" s="13">
        <f>SUM(D3:E3)</f>
        <v>79311</v>
      </c>
      <c r="G3" s="14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8">
        <v>0</v>
      </c>
      <c r="C4" s="10">
        <v>41487</v>
      </c>
      <c r="D4" s="19">
        <v>13347</v>
      </c>
      <c r="E4" s="19">
        <v>28140</v>
      </c>
      <c r="F4" s="20">
        <v>41487</v>
      </c>
      <c r="G4" s="21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22">
        <v>11867</v>
      </c>
      <c r="C5" s="23">
        <v>1466</v>
      </c>
      <c r="D5" s="24">
        <v>6762</v>
      </c>
      <c r="E5" s="24">
        <v>6571</v>
      </c>
      <c r="F5" s="20">
        <f>SUM(D5:E5)</f>
        <v>13333</v>
      </c>
      <c r="G5" s="21">
        <v>2792951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18">
        <v>2057</v>
      </c>
      <c r="C6" s="25">
        <v>4813</v>
      </c>
      <c r="D6" s="24">
        <v>2123</v>
      </c>
      <c r="E6" s="24">
        <v>4747</v>
      </c>
      <c r="F6" s="20">
        <v>6870</v>
      </c>
      <c r="G6" s="21">
        <f>B6*150</f>
        <v>308550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22">
        <v>5947</v>
      </c>
      <c r="C7" s="23">
        <v>269</v>
      </c>
      <c r="D7" s="24">
        <v>4650</v>
      </c>
      <c r="E7" s="24">
        <v>1566</v>
      </c>
      <c r="F7" s="20">
        <v>6216</v>
      </c>
      <c r="G7" s="21">
        <v>28931765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18">
        <v>0</v>
      </c>
      <c r="C8" s="10">
        <v>37170</v>
      </c>
      <c r="D8" s="19">
        <v>20294</v>
      </c>
      <c r="E8" s="19">
        <v>16876</v>
      </c>
      <c r="F8" s="20">
        <v>37170</v>
      </c>
      <c r="G8" s="21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8">
        <v>1500</v>
      </c>
      <c r="C9" s="25">
        <v>15300</v>
      </c>
      <c r="D9" s="19">
        <v>9000</v>
      </c>
      <c r="E9" s="19">
        <v>7800</v>
      </c>
      <c r="F9" s="20">
        <v>16800</v>
      </c>
      <c r="G9" s="21">
        <v>152000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8">
        <v>0</v>
      </c>
      <c r="C10" s="25">
        <v>3672</v>
      </c>
      <c r="D10" s="19" t="s">
        <v>32</v>
      </c>
      <c r="E10" s="19">
        <v>1667</v>
      </c>
      <c r="F10" s="20">
        <v>3672</v>
      </c>
      <c r="G10" s="21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43">
        <v>0</v>
      </c>
      <c r="C11" s="44">
        <v>5196</v>
      </c>
      <c r="D11" s="45">
        <v>1697</v>
      </c>
      <c r="E11" s="45">
        <v>3499</v>
      </c>
      <c r="F11" s="46">
        <v>5196</v>
      </c>
      <c r="G11" s="21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34</v>
      </c>
      <c r="B12" s="29">
        <v>11940</v>
      </c>
      <c r="C12" s="30">
        <v>1040</v>
      </c>
      <c r="D12" s="31">
        <v>4497</v>
      </c>
      <c r="E12" s="31">
        <v>8483</v>
      </c>
      <c r="F12" s="32">
        <v>12980</v>
      </c>
      <c r="G12" s="33">
        <f>B12*200</f>
        <v>2388000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36</v>
      </c>
      <c r="B13" s="29">
        <v>0</v>
      </c>
      <c r="C13" s="10">
        <v>51500</v>
      </c>
      <c r="D13" s="31">
        <v>40100</v>
      </c>
      <c r="E13" s="31">
        <v>11400</v>
      </c>
      <c r="F13" s="32">
        <v>51500</v>
      </c>
      <c r="G13" s="33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34">
        <v>0</v>
      </c>
      <c r="C14" s="10">
        <v>31250</v>
      </c>
      <c r="D14" s="35">
        <v>14000</v>
      </c>
      <c r="E14" s="35">
        <v>31250</v>
      </c>
      <c r="F14" s="36">
        <v>31250</v>
      </c>
      <c r="G14" s="37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33311</v>
      </c>
      <c r="C15" s="39">
        <f t="shared" si="0"/>
        <v>272474</v>
      </c>
      <c r="D15" s="40">
        <f t="shared" si="0"/>
        <v>148156</v>
      </c>
      <c r="E15" s="40">
        <f t="shared" si="0"/>
        <v>169624</v>
      </c>
      <c r="F15" s="41">
        <f t="shared" si="0"/>
        <v>305785</v>
      </c>
      <c r="G15" s="41">
        <f t="shared" si="0"/>
        <v>34573266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0" t="s">
        <v>38</v>
      </c>
      <c r="C19" s="151"/>
      <c r="D19" s="152"/>
      <c r="E19" s="153" t="s">
        <v>37</v>
      </c>
      <c r="F19" s="154"/>
      <c r="G19" s="155"/>
    </row>
    <row r="20" spans="1:7" ht="20.25" thickBot="1">
      <c r="A20" s="53" t="s">
        <v>26</v>
      </c>
      <c r="B20" s="144" t="s">
        <v>33</v>
      </c>
      <c r="C20" s="145"/>
      <c r="D20" s="146"/>
      <c r="E20" s="144" t="s">
        <v>39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zoomScale="80" zoomScaleNormal="80" workbookViewId="0">
      <selection activeCell="F15" sqref="F15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40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9">
        <v>0</v>
      </c>
      <c r="C3" s="10">
        <v>103594</v>
      </c>
      <c r="D3" s="11">
        <v>61719</v>
      </c>
      <c r="E3" s="12">
        <v>41875</v>
      </c>
      <c r="F3" s="13">
        <v>103594</v>
      </c>
      <c r="G3" s="14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8">
        <v>0</v>
      </c>
      <c r="C4" s="10">
        <v>58529</v>
      </c>
      <c r="D4" s="19">
        <v>35310</v>
      </c>
      <c r="E4" s="19">
        <v>23219</v>
      </c>
      <c r="F4" s="20">
        <v>58529</v>
      </c>
      <c r="G4" s="21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22">
        <v>16327</v>
      </c>
      <c r="C5" s="23">
        <v>35</v>
      </c>
      <c r="D5" s="24">
        <v>9083</v>
      </c>
      <c r="E5" s="24">
        <v>7279</v>
      </c>
      <c r="F5" s="20">
        <v>16362</v>
      </c>
      <c r="G5" s="21">
        <v>4099328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18">
        <v>3365</v>
      </c>
      <c r="C6" s="25">
        <v>5721</v>
      </c>
      <c r="D6" s="24">
        <v>4495</v>
      </c>
      <c r="E6" s="24">
        <v>4591</v>
      </c>
      <c r="F6" s="20">
        <v>9086</v>
      </c>
      <c r="G6" s="21">
        <v>504750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22">
        <v>2371</v>
      </c>
      <c r="C7" s="23">
        <v>1345</v>
      </c>
      <c r="D7" s="24">
        <v>802</v>
      </c>
      <c r="E7" s="24">
        <v>768</v>
      </c>
      <c r="F7" s="20">
        <v>5286</v>
      </c>
      <c r="G7" s="21">
        <v>1253600</v>
      </c>
      <c r="H7" s="15"/>
      <c r="I7" s="15"/>
      <c r="J7" s="16">
        <f>F7-C7-B7</f>
        <v>1570</v>
      </c>
      <c r="K7" s="1"/>
      <c r="L7" s="1"/>
    </row>
    <row r="8" spans="1:12" ht="35.25" customHeight="1">
      <c r="A8" s="26" t="s">
        <v>16</v>
      </c>
      <c r="B8" s="18">
        <v>0</v>
      </c>
      <c r="C8" s="10">
        <v>56955</v>
      </c>
      <c r="D8" s="19">
        <v>41050</v>
      </c>
      <c r="E8" s="19">
        <v>15905</v>
      </c>
      <c r="F8" s="20">
        <v>56955</v>
      </c>
      <c r="G8" s="21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8">
        <v>4500</v>
      </c>
      <c r="C9" s="25">
        <v>25000</v>
      </c>
      <c r="D9" s="19">
        <v>15200</v>
      </c>
      <c r="E9" s="19">
        <v>9800</v>
      </c>
      <c r="F9" s="20">
        <v>29500</v>
      </c>
      <c r="G9" s="21">
        <v>432000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8">
        <v>0</v>
      </c>
      <c r="C10" s="25">
        <v>6533</v>
      </c>
      <c r="D10" s="19">
        <v>5083</v>
      </c>
      <c r="E10" s="19">
        <v>1450</v>
      </c>
      <c r="F10" s="20">
        <v>6533</v>
      </c>
      <c r="G10" s="21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43">
        <v>0</v>
      </c>
      <c r="C11" s="44">
        <v>7461</v>
      </c>
      <c r="D11" s="45">
        <v>4108</v>
      </c>
      <c r="E11" s="45">
        <v>3353</v>
      </c>
      <c r="F11" s="46">
        <v>7461</v>
      </c>
      <c r="G11" s="21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29">
        <v>21212</v>
      </c>
      <c r="C12" s="30">
        <v>3592</v>
      </c>
      <c r="D12" s="31">
        <v>17683</v>
      </c>
      <c r="E12" s="31">
        <v>7121</v>
      </c>
      <c r="F12" s="32">
        <v>24804</v>
      </c>
      <c r="G12" s="33">
        <v>4242400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29">
        <v>0</v>
      </c>
      <c r="C13" s="10">
        <v>49800</v>
      </c>
      <c r="D13" s="31">
        <v>38600</v>
      </c>
      <c r="E13" s="31">
        <v>11200</v>
      </c>
      <c r="F13" s="32">
        <v>49800</v>
      </c>
      <c r="G13" s="33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34">
        <v>0</v>
      </c>
      <c r="C14" s="10">
        <v>89000</v>
      </c>
      <c r="D14" s="35">
        <v>60500</v>
      </c>
      <c r="E14" s="35">
        <v>28500</v>
      </c>
      <c r="F14" s="36">
        <v>89000</v>
      </c>
      <c r="G14" s="37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47775</v>
      </c>
      <c r="C15" s="39">
        <f t="shared" si="0"/>
        <v>407565</v>
      </c>
      <c r="D15" s="40">
        <f>SUM(D3:D14)</f>
        <v>293633</v>
      </c>
      <c r="E15" s="40">
        <f t="shared" si="0"/>
        <v>155061</v>
      </c>
      <c r="F15" s="41">
        <f t="shared" si="0"/>
        <v>456910</v>
      </c>
      <c r="G15" s="41">
        <f t="shared" si="0"/>
        <v>10532078</v>
      </c>
      <c r="H15" s="1"/>
      <c r="I15" s="1"/>
      <c r="J15" s="16">
        <f>F15-C15-B15</f>
        <v>1570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0" t="s">
        <v>41</v>
      </c>
      <c r="C19" s="151"/>
      <c r="D19" s="152"/>
      <c r="E19" s="153" t="s">
        <v>42</v>
      </c>
      <c r="F19" s="154"/>
      <c r="G19" s="155"/>
    </row>
    <row r="20" spans="1:7" ht="30.75" customHeight="1" thickBot="1">
      <c r="A20" s="53" t="s">
        <v>26</v>
      </c>
      <c r="B20" s="144" t="s">
        <v>43</v>
      </c>
      <c r="C20" s="145"/>
      <c r="D20" s="146"/>
      <c r="E20" s="144" t="s">
        <v>44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3" zoomScale="80" zoomScaleNormal="80" workbookViewId="0">
      <selection activeCell="C13" sqref="C13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45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9">
        <v>0</v>
      </c>
      <c r="C3" s="10">
        <v>88154</v>
      </c>
      <c r="D3" s="11">
        <v>37019</v>
      </c>
      <c r="E3" s="12">
        <v>51135</v>
      </c>
      <c r="F3" s="13">
        <v>88154</v>
      </c>
      <c r="G3" s="14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8">
        <v>0</v>
      </c>
      <c r="C4" s="10">
        <v>42694</v>
      </c>
      <c r="D4" s="19">
        <v>12816</v>
      </c>
      <c r="E4" s="19">
        <v>29878</v>
      </c>
      <c r="F4" s="20">
        <v>42694</v>
      </c>
      <c r="G4" s="21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22">
        <v>10728</v>
      </c>
      <c r="C5" s="23">
        <v>18</v>
      </c>
      <c r="D5" s="24">
        <v>3191</v>
      </c>
      <c r="E5" s="24">
        <v>4828</v>
      </c>
      <c r="F5" s="20">
        <v>10746</v>
      </c>
      <c r="G5" s="21">
        <v>2867549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18">
        <v>1720</v>
      </c>
      <c r="C6" s="25">
        <v>3898</v>
      </c>
      <c r="D6" s="24">
        <v>2405</v>
      </c>
      <c r="E6" s="24">
        <v>3213</v>
      </c>
      <c r="F6" s="20">
        <v>5618</v>
      </c>
      <c r="G6" s="21">
        <v>258000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22">
        <v>9200</v>
      </c>
      <c r="C7" s="23">
        <v>3968</v>
      </c>
      <c r="D7" s="24">
        <v>6150</v>
      </c>
      <c r="E7" s="24">
        <v>7018</v>
      </c>
      <c r="F7" s="20">
        <v>13168</v>
      </c>
      <c r="G7" s="21">
        <v>2267000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18">
        <v>0</v>
      </c>
      <c r="C8" s="10">
        <v>40515</v>
      </c>
      <c r="D8" s="19">
        <v>20148</v>
      </c>
      <c r="E8" s="19">
        <v>20367</v>
      </c>
      <c r="F8" s="20">
        <v>40515</v>
      </c>
      <c r="G8" s="21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8">
        <v>2500</v>
      </c>
      <c r="C9" s="25">
        <v>26800</v>
      </c>
      <c r="D9" s="19">
        <v>18300</v>
      </c>
      <c r="E9" s="19">
        <v>11000</v>
      </c>
      <c r="F9" s="20">
        <v>29300</v>
      </c>
      <c r="G9" s="21">
        <v>275000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8">
        <v>0</v>
      </c>
      <c r="C10" s="25">
        <v>2306</v>
      </c>
      <c r="D10" s="19">
        <v>1287</v>
      </c>
      <c r="E10" s="19">
        <v>1019</v>
      </c>
      <c r="F10" s="20">
        <v>2306</v>
      </c>
      <c r="G10" s="21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43">
        <v>0</v>
      </c>
      <c r="C11" s="44">
        <v>5493</v>
      </c>
      <c r="D11" s="45">
        <v>2537</v>
      </c>
      <c r="E11" s="45">
        <v>2956</v>
      </c>
      <c r="F11" s="46">
        <v>5493</v>
      </c>
      <c r="G11" s="21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29">
        <v>10334</v>
      </c>
      <c r="C12" s="30">
        <v>1046</v>
      </c>
      <c r="D12" s="31">
        <v>4734</v>
      </c>
      <c r="E12" s="31">
        <v>6646</v>
      </c>
      <c r="F12" s="32">
        <v>11380</v>
      </c>
      <c r="G12" s="33">
        <v>2066800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29">
        <v>0</v>
      </c>
      <c r="C13" s="10">
        <v>51100</v>
      </c>
      <c r="D13" s="31">
        <v>40100</v>
      </c>
      <c r="E13" s="31">
        <v>11000</v>
      </c>
      <c r="F13" s="32">
        <v>51100</v>
      </c>
      <c r="G13" s="33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34">
        <v>0</v>
      </c>
      <c r="C14" s="10">
        <v>39000</v>
      </c>
      <c r="D14" s="35">
        <v>16000</v>
      </c>
      <c r="E14" s="35">
        <v>23000</v>
      </c>
      <c r="F14" s="36">
        <v>39000</v>
      </c>
      <c r="G14" s="37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34482</v>
      </c>
      <c r="C15" s="39">
        <f t="shared" si="0"/>
        <v>304992</v>
      </c>
      <c r="D15" s="40">
        <f t="shared" si="0"/>
        <v>164687</v>
      </c>
      <c r="E15" s="40">
        <f t="shared" si="0"/>
        <v>172060</v>
      </c>
      <c r="F15" s="41">
        <f t="shared" si="0"/>
        <v>339474</v>
      </c>
      <c r="G15" s="41">
        <f t="shared" si="0"/>
        <v>7734349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2236</v>
      </c>
      <c r="C19" s="151"/>
      <c r="D19" s="152"/>
      <c r="E19" s="158">
        <v>48508</v>
      </c>
      <c r="F19" s="154"/>
      <c r="G19" s="155"/>
    </row>
    <row r="20" spans="1:7" ht="30.75" customHeight="1" thickBot="1">
      <c r="A20" s="53" t="s">
        <v>26</v>
      </c>
      <c r="B20" s="156">
        <v>2304</v>
      </c>
      <c r="C20" s="145"/>
      <c r="D20" s="146"/>
      <c r="E20" s="156">
        <v>49401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7" zoomScale="80" zoomScaleNormal="80" workbookViewId="0">
      <selection activeCell="F15" sqref="F15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46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9">
        <v>0</v>
      </c>
      <c r="C3" s="10">
        <v>102916</v>
      </c>
      <c r="D3" s="11">
        <v>54845</v>
      </c>
      <c r="E3" s="12">
        <v>48071</v>
      </c>
      <c r="F3" s="13">
        <v>102916</v>
      </c>
      <c r="G3" s="14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8">
        <v>0</v>
      </c>
      <c r="C4" s="10">
        <v>53386</v>
      </c>
      <c r="D4" s="19">
        <v>26505</v>
      </c>
      <c r="E4" s="19">
        <v>26881</v>
      </c>
      <c r="F4" s="20">
        <v>53386</v>
      </c>
      <c r="G4" s="21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22">
        <v>9658</v>
      </c>
      <c r="C5" s="23">
        <v>16</v>
      </c>
      <c r="D5" s="24">
        <v>4382</v>
      </c>
      <c r="E5" s="24">
        <v>5292</v>
      </c>
      <c r="F5" s="20">
        <v>9674</v>
      </c>
      <c r="G5" s="21">
        <v>2773550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18">
        <v>2808</v>
      </c>
      <c r="C6" s="25">
        <v>4091</v>
      </c>
      <c r="D6" s="24">
        <v>3187</v>
      </c>
      <c r="E6" s="24">
        <v>3712</v>
      </c>
      <c r="F6" s="20">
        <v>6899</v>
      </c>
      <c r="G6" s="21">
        <v>421200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22">
        <v>9385</v>
      </c>
      <c r="C7" s="23">
        <v>2155</v>
      </c>
      <c r="D7" s="24">
        <v>6504</v>
      </c>
      <c r="E7" s="24">
        <v>5036</v>
      </c>
      <c r="F7" s="20">
        <v>11540</v>
      </c>
      <c r="G7" s="21">
        <v>2388000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18">
        <v>0</v>
      </c>
      <c r="C8" s="10">
        <v>43970</v>
      </c>
      <c r="D8" s="19">
        <v>23958</v>
      </c>
      <c r="E8" s="19">
        <v>20012</v>
      </c>
      <c r="F8" s="20">
        <v>43970</v>
      </c>
      <c r="G8" s="21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8">
        <v>4200</v>
      </c>
      <c r="C9" s="25">
        <v>25185</v>
      </c>
      <c r="D9" s="19">
        <v>16800</v>
      </c>
      <c r="E9" s="19">
        <v>12585</v>
      </c>
      <c r="F9" s="20">
        <v>29385</v>
      </c>
      <c r="G9" s="21">
        <v>453600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8">
        <v>0</v>
      </c>
      <c r="C10" s="25">
        <v>1774</v>
      </c>
      <c r="D10" s="19">
        <v>828</v>
      </c>
      <c r="E10" s="19">
        <v>946</v>
      </c>
      <c r="F10" s="20">
        <v>1774</v>
      </c>
      <c r="G10" s="21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43">
        <v>0</v>
      </c>
      <c r="C11" s="44">
        <v>6207</v>
      </c>
      <c r="D11" s="45">
        <v>3124</v>
      </c>
      <c r="E11" s="45">
        <v>3083</v>
      </c>
      <c r="F11" s="46">
        <v>6207</v>
      </c>
      <c r="G11" s="21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29">
        <v>12690</v>
      </c>
      <c r="C12" s="30">
        <v>1358</v>
      </c>
      <c r="D12" s="31">
        <v>6650</v>
      </c>
      <c r="E12" s="31">
        <v>7398</v>
      </c>
      <c r="F12" s="32">
        <v>14048</v>
      </c>
      <c r="G12" s="33">
        <v>2538000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29">
        <v>0</v>
      </c>
      <c r="C13" s="10">
        <v>53200</v>
      </c>
      <c r="D13" s="31">
        <v>43100</v>
      </c>
      <c r="E13" s="31">
        <v>10200</v>
      </c>
      <c r="F13" s="32">
        <v>53200</v>
      </c>
      <c r="G13" s="33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34">
        <v>0</v>
      </c>
      <c r="C14" s="10">
        <v>50750</v>
      </c>
      <c r="D14" s="35">
        <v>19250</v>
      </c>
      <c r="E14" s="35">
        <v>31500</v>
      </c>
      <c r="F14" s="36">
        <v>50750</v>
      </c>
      <c r="G14" s="37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38741</v>
      </c>
      <c r="C15" s="39">
        <f t="shared" si="0"/>
        <v>345008</v>
      </c>
      <c r="D15" s="40">
        <f t="shared" si="0"/>
        <v>209133</v>
      </c>
      <c r="E15" s="40">
        <f t="shared" si="0"/>
        <v>174716</v>
      </c>
      <c r="F15" s="41">
        <f t="shared" si="0"/>
        <v>383749</v>
      </c>
      <c r="G15" s="41">
        <f t="shared" si="0"/>
        <v>8574350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1779</v>
      </c>
      <c r="C19" s="151"/>
      <c r="D19" s="152"/>
      <c r="E19" s="158">
        <v>37661</v>
      </c>
      <c r="F19" s="154"/>
      <c r="G19" s="155"/>
    </row>
    <row r="20" spans="1:7" ht="30.75" customHeight="1" thickBot="1">
      <c r="A20" s="53" t="s">
        <v>26</v>
      </c>
      <c r="B20" s="156">
        <v>1786</v>
      </c>
      <c r="C20" s="145"/>
      <c r="D20" s="146"/>
      <c r="E20" s="156">
        <v>37278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7" zoomScale="80" zoomScaleNormal="80" workbookViewId="0">
      <selection activeCell="F15" sqref="F15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47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49</v>
      </c>
      <c r="B3" s="9">
        <v>0</v>
      </c>
      <c r="C3" s="10">
        <v>115322</v>
      </c>
      <c r="D3" s="11">
        <v>45396</v>
      </c>
      <c r="E3" s="12">
        <v>69926</v>
      </c>
      <c r="F3" s="13">
        <v>115322</v>
      </c>
      <c r="G3" s="14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18">
        <v>0</v>
      </c>
      <c r="C4" s="10">
        <v>222981</v>
      </c>
      <c r="D4" s="19">
        <v>107336</v>
      </c>
      <c r="E4" s="19">
        <v>115645</v>
      </c>
      <c r="F4" s="20">
        <v>222981</v>
      </c>
      <c r="G4" s="21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22">
        <v>18485</v>
      </c>
      <c r="C5" s="23">
        <v>78</v>
      </c>
      <c r="D5" s="24">
        <v>9367</v>
      </c>
      <c r="E5" s="24">
        <v>9196</v>
      </c>
      <c r="F5" s="20">
        <v>18563</v>
      </c>
      <c r="G5" s="21">
        <v>4850590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18">
        <v>5294</v>
      </c>
      <c r="C6" s="25">
        <v>6558</v>
      </c>
      <c r="D6" s="24">
        <v>4730</v>
      </c>
      <c r="E6" s="24">
        <v>7122</v>
      </c>
      <c r="F6" s="20">
        <v>11852</v>
      </c>
      <c r="G6" s="21">
        <v>794100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48</v>
      </c>
      <c r="B7" s="22">
        <v>13407</v>
      </c>
      <c r="C7" s="23">
        <v>3775</v>
      </c>
      <c r="D7" s="24">
        <v>6426</v>
      </c>
      <c r="E7" s="24">
        <v>10756</v>
      </c>
      <c r="F7" s="20">
        <v>17182</v>
      </c>
      <c r="G7" s="21">
        <v>3220000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18">
        <v>0</v>
      </c>
      <c r="C8" s="10">
        <v>65886</v>
      </c>
      <c r="D8" s="19">
        <v>29931</v>
      </c>
      <c r="E8" s="19">
        <v>35955</v>
      </c>
      <c r="F8" s="20">
        <v>65886</v>
      </c>
      <c r="G8" s="21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18">
        <v>10700</v>
      </c>
      <c r="C9" s="25">
        <v>42000</v>
      </c>
      <c r="D9" s="19">
        <v>21000</v>
      </c>
      <c r="E9" s="19">
        <v>31700</v>
      </c>
      <c r="F9" s="20">
        <v>52700</v>
      </c>
      <c r="G9" s="21">
        <v>1059300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18">
        <v>0</v>
      </c>
      <c r="C10" s="25">
        <v>6234</v>
      </c>
      <c r="D10" s="19">
        <v>4413</v>
      </c>
      <c r="E10" s="19">
        <v>1821</v>
      </c>
      <c r="F10" s="20">
        <v>6234</v>
      </c>
      <c r="G10" s="21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43">
        <v>0</v>
      </c>
      <c r="C11" s="44">
        <v>4904</v>
      </c>
      <c r="D11" s="45">
        <v>1951</v>
      </c>
      <c r="E11" s="45">
        <v>2953</v>
      </c>
      <c r="F11" s="46">
        <v>4904</v>
      </c>
      <c r="G11" s="21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29">
        <v>35891</v>
      </c>
      <c r="C12" s="30">
        <v>4681</v>
      </c>
      <c r="D12" s="31">
        <v>40572</v>
      </c>
      <c r="E12" s="31">
        <v>0</v>
      </c>
      <c r="F12" s="32">
        <v>40572</v>
      </c>
      <c r="G12" s="33">
        <v>7178200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29">
        <v>0</v>
      </c>
      <c r="C13" s="10">
        <v>58100</v>
      </c>
      <c r="D13" s="31">
        <v>47900</v>
      </c>
      <c r="E13" s="31">
        <v>10200</v>
      </c>
      <c r="F13" s="32">
        <v>58100</v>
      </c>
      <c r="G13" s="33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34">
        <v>0</v>
      </c>
      <c r="C14" s="10">
        <v>140000</v>
      </c>
      <c r="D14" s="35">
        <v>63000</v>
      </c>
      <c r="E14" s="35">
        <v>77000</v>
      </c>
      <c r="F14" s="36">
        <v>140000</v>
      </c>
      <c r="G14" s="37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83777</v>
      </c>
      <c r="C15" s="39">
        <f t="shared" si="0"/>
        <v>670519</v>
      </c>
      <c r="D15" s="40">
        <f t="shared" si="0"/>
        <v>382022</v>
      </c>
      <c r="E15" s="40">
        <f t="shared" si="0"/>
        <v>372274</v>
      </c>
      <c r="F15" s="41">
        <f t="shared" si="0"/>
        <v>754296</v>
      </c>
      <c r="G15" s="41">
        <f t="shared" si="0"/>
        <v>17102190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1974</v>
      </c>
      <c r="C19" s="151"/>
      <c r="D19" s="152"/>
      <c r="E19" s="158">
        <v>41183</v>
      </c>
      <c r="F19" s="154"/>
      <c r="G19" s="155"/>
    </row>
    <row r="20" spans="1:7" ht="30.75" customHeight="1" thickBot="1">
      <c r="A20" s="53" t="s">
        <v>26</v>
      </c>
      <c r="B20" s="156">
        <v>2060</v>
      </c>
      <c r="C20" s="145"/>
      <c r="D20" s="146"/>
      <c r="E20" s="156">
        <v>42825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zoomScale="90" zoomScaleNormal="90" workbookViewId="0">
      <selection activeCell="E20" sqref="E20:G20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50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76">
        <v>0</v>
      </c>
      <c r="C3" s="55">
        <v>97363</v>
      </c>
      <c r="D3" s="77">
        <v>36615</v>
      </c>
      <c r="E3" s="78">
        <v>60748</v>
      </c>
      <c r="F3" s="79">
        <v>97363</v>
      </c>
      <c r="G3" s="80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59">
        <v>0</v>
      </c>
      <c r="C4" s="55">
        <v>160235</v>
      </c>
      <c r="D4" s="19">
        <v>65837</v>
      </c>
      <c r="E4" s="73">
        <v>94398</v>
      </c>
      <c r="F4" s="62">
        <v>160235</v>
      </c>
      <c r="G4" s="63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74">
        <v>15124</v>
      </c>
      <c r="C5" s="75">
        <v>69</v>
      </c>
      <c r="D5" s="61">
        <v>6451</v>
      </c>
      <c r="E5" s="61">
        <v>8742</v>
      </c>
      <c r="F5" s="62">
        <v>15193</v>
      </c>
      <c r="G5" s="63">
        <v>3671960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59">
        <v>4057</v>
      </c>
      <c r="C6" s="60">
        <v>5316</v>
      </c>
      <c r="D6" s="61">
        <v>3697</v>
      </c>
      <c r="E6" s="61">
        <v>5676</v>
      </c>
      <c r="F6" s="62">
        <v>9373</v>
      </c>
      <c r="G6" s="63">
        <v>608550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74">
        <v>10857</v>
      </c>
      <c r="C7" s="75">
        <v>3631</v>
      </c>
      <c r="D7" s="61">
        <v>5750</v>
      </c>
      <c r="E7" s="61">
        <v>8738</v>
      </c>
      <c r="F7" s="62">
        <v>14488</v>
      </c>
      <c r="G7" s="63">
        <v>2668457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59">
        <v>0</v>
      </c>
      <c r="C8" s="55">
        <v>73086</v>
      </c>
      <c r="D8" s="73">
        <v>31795</v>
      </c>
      <c r="E8" s="73">
        <v>41291</v>
      </c>
      <c r="F8" s="62">
        <v>73086</v>
      </c>
      <c r="G8" s="63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59">
        <v>11000</v>
      </c>
      <c r="C9" s="60">
        <v>25000</v>
      </c>
      <c r="D9" s="73">
        <v>22800</v>
      </c>
      <c r="E9" s="73">
        <v>13200</v>
      </c>
      <c r="F9" s="62">
        <v>36000</v>
      </c>
      <c r="G9" s="63">
        <v>1155000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59">
        <v>0</v>
      </c>
      <c r="C10" s="60">
        <v>10766</v>
      </c>
      <c r="D10" s="73">
        <v>5564</v>
      </c>
      <c r="E10" s="73">
        <v>5202</v>
      </c>
      <c r="F10" s="62">
        <v>10766</v>
      </c>
      <c r="G10" s="63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64">
        <v>0</v>
      </c>
      <c r="C11" s="65">
        <v>5480</v>
      </c>
      <c r="D11" s="66">
        <v>2253</v>
      </c>
      <c r="E11" s="66">
        <v>3227</v>
      </c>
      <c r="F11" s="67">
        <v>5480</v>
      </c>
      <c r="G11" s="63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54">
        <v>31171</v>
      </c>
      <c r="C12" s="72">
        <v>4054</v>
      </c>
      <c r="D12" s="56">
        <v>35225</v>
      </c>
      <c r="E12" s="56">
        <v>0</v>
      </c>
      <c r="F12" s="57">
        <v>35225</v>
      </c>
      <c r="G12" s="33">
        <v>6234200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54">
        <v>0</v>
      </c>
      <c r="C13" s="55">
        <v>57900</v>
      </c>
      <c r="D13" s="56">
        <v>46800</v>
      </c>
      <c r="E13" s="56">
        <v>11100</v>
      </c>
      <c r="F13" s="57">
        <v>57900</v>
      </c>
      <c r="G13" s="58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68">
        <v>0</v>
      </c>
      <c r="C14" s="55">
        <v>97500</v>
      </c>
      <c r="D14" s="69">
        <v>40000</v>
      </c>
      <c r="E14" s="69">
        <v>57500</v>
      </c>
      <c r="F14" s="70">
        <v>97500</v>
      </c>
      <c r="G14" s="71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72209</v>
      </c>
      <c r="C15" s="39">
        <f t="shared" si="0"/>
        <v>540400</v>
      </c>
      <c r="D15" s="40">
        <f t="shared" si="0"/>
        <v>302787</v>
      </c>
      <c r="E15" s="40">
        <f t="shared" si="0"/>
        <v>309822</v>
      </c>
      <c r="F15" s="41">
        <f t="shared" si="0"/>
        <v>612609</v>
      </c>
      <c r="G15" s="41">
        <f t="shared" si="0"/>
        <v>14338167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25.5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1.5" customHeight="1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2352</v>
      </c>
      <c r="C19" s="151"/>
      <c r="D19" s="152"/>
      <c r="E19" s="158">
        <v>51969</v>
      </c>
      <c r="F19" s="154"/>
      <c r="G19" s="155"/>
    </row>
    <row r="20" spans="1:7" ht="24" customHeight="1" thickBot="1">
      <c r="A20" s="53" t="s">
        <v>26</v>
      </c>
      <c r="B20" s="156">
        <v>2490</v>
      </c>
      <c r="C20" s="145"/>
      <c r="D20" s="146"/>
      <c r="E20" s="156">
        <v>54558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3" zoomScale="80" zoomScaleNormal="80" workbookViewId="0">
      <selection activeCell="D61" sqref="D61"/>
    </sheetView>
  </sheetViews>
  <sheetFormatPr defaultRowHeight="16.5"/>
  <cols>
    <col min="1" max="1" width="24.5" style="2" customWidth="1"/>
    <col min="2" max="2" width="16.625" style="2" bestFit="1" customWidth="1"/>
    <col min="3" max="3" width="17.625" style="2" customWidth="1"/>
    <col min="4" max="4" width="13" style="2" customWidth="1"/>
    <col min="5" max="5" width="16.375" style="2" customWidth="1"/>
    <col min="6" max="6" width="13.625" style="2" bestFit="1" customWidth="1"/>
    <col min="7" max="7" width="16" style="2" bestFit="1" customWidth="1"/>
    <col min="8" max="9" width="9" style="2"/>
    <col min="10" max="10" width="10.625" style="2" bestFit="1" customWidth="1"/>
    <col min="11" max="18" width="9" style="2"/>
    <col min="19" max="19" width="8.875" style="2" customWidth="1"/>
    <col min="20" max="256" width="9" style="2"/>
    <col min="257" max="257" width="24.5" style="2" customWidth="1"/>
    <col min="258" max="258" width="16.625" style="2" bestFit="1" customWidth="1"/>
    <col min="259" max="259" width="17.625" style="2" customWidth="1"/>
    <col min="260" max="260" width="13" style="2" customWidth="1"/>
    <col min="261" max="261" width="16.375" style="2" customWidth="1"/>
    <col min="262" max="262" width="13.625" style="2" bestFit="1" customWidth="1"/>
    <col min="263" max="263" width="16" style="2" bestFit="1" customWidth="1"/>
    <col min="264" max="265" width="9" style="2"/>
    <col min="266" max="266" width="10.625" style="2" bestFit="1" customWidth="1"/>
    <col min="267" max="274" width="9" style="2"/>
    <col min="275" max="275" width="8.875" style="2" customWidth="1"/>
    <col min="276" max="512" width="9" style="2"/>
    <col min="513" max="513" width="24.5" style="2" customWidth="1"/>
    <col min="514" max="514" width="16.625" style="2" bestFit="1" customWidth="1"/>
    <col min="515" max="515" width="17.625" style="2" customWidth="1"/>
    <col min="516" max="516" width="13" style="2" customWidth="1"/>
    <col min="517" max="517" width="16.375" style="2" customWidth="1"/>
    <col min="518" max="518" width="13.625" style="2" bestFit="1" customWidth="1"/>
    <col min="519" max="519" width="16" style="2" bestFit="1" customWidth="1"/>
    <col min="520" max="521" width="9" style="2"/>
    <col min="522" max="522" width="10.625" style="2" bestFit="1" customWidth="1"/>
    <col min="523" max="530" width="9" style="2"/>
    <col min="531" max="531" width="8.875" style="2" customWidth="1"/>
    <col min="532" max="768" width="9" style="2"/>
    <col min="769" max="769" width="24.5" style="2" customWidth="1"/>
    <col min="770" max="770" width="16.625" style="2" bestFit="1" customWidth="1"/>
    <col min="771" max="771" width="17.625" style="2" customWidth="1"/>
    <col min="772" max="772" width="13" style="2" customWidth="1"/>
    <col min="773" max="773" width="16.375" style="2" customWidth="1"/>
    <col min="774" max="774" width="13.625" style="2" bestFit="1" customWidth="1"/>
    <col min="775" max="775" width="16" style="2" bestFit="1" customWidth="1"/>
    <col min="776" max="777" width="9" style="2"/>
    <col min="778" max="778" width="10.625" style="2" bestFit="1" customWidth="1"/>
    <col min="779" max="786" width="9" style="2"/>
    <col min="787" max="787" width="8.875" style="2" customWidth="1"/>
    <col min="788" max="1024" width="9" style="2"/>
    <col min="1025" max="1025" width="24.5" style="2" customWidth="1"/>
    <col min="1026" max="1026" width="16.625" style="2" bestFit="1" customWidth="1"/>
    <col min="1027" max="1027" width="17.625" style="2" customWidth="1"/>
    <col min="1028" max="1028" width="13" style="2" customWidth="1"/>
    <col min="1029" max="1029" width="16.375" style="2" customWidth="1"/>
    <col min="1030" max="1030" width="13.625" style="2" bestFit="1" customWidth="1"/>
    <col min="1031" max="1031" width="16" style="2" bestFit="1" customWidth="1"/>
    <col min="1032" max="1033" width="9" style="2"/>
    <col min="1034" max="1034" width="10.625" style="2" bestFit="1" customWidth="1"/>
    <col min="1035" max="1042" width="9" style="2"/>
    <col min="1043" max="1043" width="8.875" style="2" customWidth="1"/>
    <col min="1044" max="1280" width="9" style="2"/>
    <col min="1281" max="1281" width="24.5" style="2" customWidth="1"/>
    <col min="1282" max="1282" width="16.625" style="2" bestFit="1" customWidth="1"/>
    <col min="1283" max="1283" width="17.625" style="2" customWidth="1"/>
    <col min="1284" max="1284" width="13" style="2" customWidth="1"/>
    <col min="1285" max="1285" width="16.375" style="2" customWidth="1"/>
    <col min="1286" max="1286" width="13.625" style="2" bestFit="1" customWidth="1"/>
    <col min="1287" max="1287" width="16" style="2" bestFit="1" customWidth="1"/>
    <col min="1288" max="1289" width="9" style="2"/>
    <col min="1290" max="1290" width="10.625" style="2" bestFit="1" customWidth="1"/>
    <col min="1291" max="1298" width="9" style="2"/>
    <col min="1299" max="1299" width="8.875" style="2" customWidth="1"/>
    <col min="1300" max="1536" width="9" style="2"/>
    <col min="1537" max="1537" width="24.5" style="2" customWidth="1"/>
    <col min="1538" max="1538" width="16.625" style="2" bestFit="1" customWidth="1"/>
    <col min="1539" max="1539" width="17.625" style="2" customWidth="1"/>
    <col min="1540" max="1540" width="13" style="2" customWidth="1"/>
    <col min="1541" max="1541" width="16.375" style="2" customWidth="1"/>
    <col min="1542" max="1542" width="13.625" style="2" bestFit="1" customWidth="1"/>
    <col min="1543" max="1543" width="16" style="2" bestFit="1" customWidth="1"/>
    <col min="1544" max="1545" width="9" style="2"/>
    <col min="1546" max="1546" width="10.625" style="2" bestFit="1" customWidth="1"/>
    <col min="1547" max="1554" width="9" style="2"/>
    <col min="1555" max="1555" width="8.875" style="2" customWidth="1"/>
    <col min="1556" max="1792" width="9" style="2"/>
    <col min="1793" max="1793" width="24.5" style="2" customWidth="1"/>
    <col min="1794" max="1794" width="16.625" style="2" bestFit="1" customWidth="1"/>
    <col min="1795" max="1795" width="17.625" style="2" customWidth="1"/>
    <col min="1796" max="1796" width="13" style="2" customWidth="1"/>
    <col min="1797" max="1797" width="16.375" style="2" customWidth="1"/>
    <col min="1798" max="1798" width="13.625" style="2" bestFit="1" customWidth="1"/>
    <col min="1799" max="1799" width="16" style="2" bestFit="1" customWidth="1"/>
    <col min="1800" max="1801" width="9" style="2"/>
    <col min="1802" max="1802" width="10.625" style="2" bestFit="1" customWidth="1"/>
    <col min="1803" max="1810" width="9" style="2"/>
    <col min="1811" max="1811" width="8.875" style="2" customWidth="1"/>
    <col min="1812" max="2048" width="9" style="2"/>
    <col min="2049" max="2049" width="24.5" style="2" customWidth="1"/>
    <col min="2050" max="2050" width="16.625" style="2" bestFit="1" customWidth="1"/>
    <col min="2051" max="2051" width="17.625" style="2" customWidth="1"/>
    <col min="2052" max="2052" width="13" style="2" customWidth="1"/>
    <col min="2053" max="2053" width="16.375" style="2" customWidth="1"/>
    <col min="2054" max="2054" width="13.625" style="2" bestFit="1" customWidth="1"/>
    <col min="2055" max="2055" width="16" style="2" bestFit="1" customWidth="1"/>
    <col min="2056" max="2057" width="9" style="2"/>
    <col min="2058" max="2058" width="10.625" style="2" bestFit="1" customWidth="1"/>
    <col min="2059" max="2066" width="9" style="2"/>
    <col min="2067" max="2067" width="8.875" style="2" customWidth="1"/>
    <col min="2068" max="2304" width="9" style="2"/>
    <col min="2305" max="2305" width="24.5" style="2" customWidth="1"/>
    <col min="2306" max="2306" width="16.625" style="2" bestFit="1" customWidth="1"/>
    <col min="2307" max="2307" width="17.625" style="2" customWidth="1"/>
    <col min="2308" max="2308" width="13" style="2" customWidth="1"/>
    <col min="2309" max="2309" width="16.375" style="2" customWidth="1"/>
    <col min="2310" max="2310" width="13.625" style="2" bestFit="1" customWidth="1"/>
    <col min="2311" max="2311" width="16" style="2" bestFit="1" customWidth="1"/>
    <col min="2312" max="2313" width="9" style="2"/>
    <col min="2314" max="2314" width="10.625" style="2" bestFit="1" customWidth="1"/>
    <col min="2315" max="2322" width="9" style="2"/>
    <col min="2323" max="2323" width="8.875" style="2" customWidth="1"/>
    <col min="2324" max="2560" width="9" style="2"/>
    <col min="2561" max="2561" width="24.5" style="2" customWidth="1"/>
    <col min="2562" max="2562" width="16.625" style="2" bestFit="1" customWidth="1"/>
    <col min="2563" max="2563" width="17.625" style="2" customWidth="1"/>
    <col min="2564" max="2564" width="13" style="2" customWidth="1"/>
    <col min="2565" max="2565" width="16.375" style="2" customWidth="1"/>
    <col min="2566" max="2566" width="13.625" style="2" bestFit="1" customWidth="1"/>
    <col min="2567" max="2567" width="16" style="2" bestFit="1" customWidth="1"/>
    <col min="2568" max="2569" width="9" style="2"/>
    <col min="2570" max="2570" width="10.625" style="2" bestFit="1" customWidth="1"/>
    <col min="2571" max="2578" width="9" style="2"/>
    <col min="2579" max="2579" width="8.875" style="2" customWidth="1"/>
    <col min="2580" max="2816" width="9" style="2"/>
    <col min="2817" max="2817" width="24.5" style="2" customWidth="1"/>
    <col min="2818" max="2818" width="16.625" style="2" bestFit="1" customWidth="1"/>
    <col min="2819" max="2819" width="17.625" style="2" customWidth="1"/>
    <col min="2820" max="2820" width="13" style="2" customWidth="1"/>
    <col min="2821" max="2821" width="16.375" style="2" customWidth="1"/>
    <col min="2822" max="2822" width="13.625" style="2" bestFit="1" customWidth="1"/>
    <col min="2823" max="2823" width="16" style="2" bestFit="1" customWidth="1"/>
    <col min="2824" max="2825" width="9" style="2"/>
    <col min="2826" max="2826" width="10.625" style="2" bestFit="1" customWidth="1"/>
    <col min="2827" max="2834" width="9" style="2"/>
    <col min="2835" max="2835" width="8.875" style="2" customWidth="1"/>
    <col min="2836" max="3072" width="9" style="2"/>
    <col min="3073" max="3073" width="24.5" style="2" customWidth="1"/>
    <col min="3074" max="3074" width="16.625" style="2" bestFit="1" customWidth="1"/>
    <col min="3075" max="3075" width="17.625" style="2" customWidth="1"/>
    <col min="3076" max="3076" width="13" style="2" customWidth="1"/>
    <col min="3077" max="3077" width="16.375" style="2" customWidth="1"/>
    <col min="3078" max="3078" width="13.625" style="2" bestFit="1" customWidth="1"/>
    <col min="3079" max="3079" width="16" style="2" bestFit="1" customWidth="1"/>
    <col min="3080" max="3081" width="9" style="2"/>
    <col min="3082" max="3082" width="10.625" style="2" bestFit="1" customWidth="1"/>
    <col min="3083" max="3090" width="9" style="2"/>
    <col min="3091" max="3091" width="8.875" style="2" customWidth="1"/>
    <col min="3092" max="3328" width="9" style="2"/>
    <col min="3329" max="3329" width="24.5" style="2" customWidth="1"/>
    <col min="3330" max="3330" width="16.625" style="2" bestFit="1" customWidth="1"/>
    <col min="3331" max="3331" width="17.625" style="2" customWidth="1"/>
    <col min="3332" max="3332" width="13" style="2" customWidth="1"/>
    <col min="3333" max="3333" width="16.375" style="2" customWidth="1"/>
    <col min="3334" max="3334" width="13.625" style="2" bestFit="1" customWidth="1"/>
    <col min="3335" max="3335" width="16" style="2" bestFit="1" customWidth="1"/>
    <col min="3336" max="3337" width="9" style="2"/>
    <col min="3338" max="3338" width="10.625" style="2" bestFit="1" customWidth="1"/>
    <col min="3339" max="3346" width="9" style="2"/>
    <col min="3347" max="3347" width="8.875" style="2" customWidth="1"/>
    <col min="3348" max="3584" width="9" style="2"/>
    <col min="3585" max="3585" width="24.5" style="2" customWidth="1"/>
    <col min="3586" max="3586" width="16.625" style="2" bestFit="1" customWidth="1"/>
    <col min="3587" max="3587" width="17.625" style="2" customWidth="1"/>
    <col min="3588" max="3588" width="13" style="2" customWidth="1"/>
    <col min="3589" max="3589" width="16.375" style="2" customWidth="1"/>
    <col min="3590" max="3590" width="13.625" style="2" bestFit="1" customWidth="1"/>
    <col min="3591" max="3591" width="16" style="2" bestFit="1" customWidth="1"/>
    <col min="3592" max="3593" width="9" style="2"/>
    <col min="3594" max="3594" width="10.625" style="2" bestFit="1" customWidth="1"/>
    <col min="3595" max="3602" width="9" style="2"/>
    <col min="3603" max="3603" width="8.875" style="2" customWidth="1"/>
    <col min="3604" max="3840" width="9" style="2"/>
    <col min="3841" max="3841" width="24.5" style="2" customWidth="1"/>
    <col min="3842" max="3842" width="16.625" style="2" bestFit="1" customWidth="1"/>
    <col min="3843" max="3843" width="17.625" style="2" customWidth="1"/>
    <col min="3844" max="3844" width="13" style="2" customWidth="1"/>
    <col min="3845" max="3845" width="16.375" style="2" customWidth="1"/>
    <col min="3846" max="3846" width="13.625" style="2" bestFit="1" customWidth="1"/>
    <col min="3847" max="3847" width="16" style="2" bestFit="1" customWidth="1"/>
    <col min="3848" max="3849" width="9" style="2"/>
    <col min="3850" max="3850" width="10.625" style="2" bestFit="1" customWidth="1"/>
    <col min="3851" max="3858" width="9" style="2"/>
    <col min="3859" max="3859" width="8.875" style="2" customWidth="1"/>
    <col min="3860" max="4096" width="9" style="2"/>
    <col min="4097" max="4097" width="24.5" style="2" customWidth="1"/>
    <col min="4098" max="4098" width="16.625" style="2" bestFit="1" customWidth="1"/>
    <col min="4099" max="4099" width="17.625" style="2" customWidth="1"/>
    <col min="4100" max="4100" width="13" style="2" customWidth="1"/>
    <col min="4101" max="4101" width="16.375" style="2" customWidth="1"/>
    <col min="4102" max="4102" width="13.625" style="2" bestFit="1" customWidth="1"/>
    <col min="4103" max="4103" width="16" style="2" bestFit="1" customWidth="1"/>
    <col min="4104" max="4105" width="9" style="2"/>
    <col min="4106" max="4106" width="10.625" style="2" bestFit="1" customWidth="1"/>
    <col min="4107" max="4114" width="9" style="2"/>
    <col min="4115" max="4115" width="8.875" style="2" customWidth="1"/>
    <col min="4116" max="4352" width="9" style="2"/>
    <col min="4353" max="4353" width="24.5" style="2" customWidth="1"/>
    <col min="4354" max="4354" width="16.625" style="2" bestFit="1" customWidth="1"/>
    <col min="4355" max="4355" width="17.625" style="2" customWidth="1"/>
    <col min="4356" max="4356" width="13" style="2" customWidth="1"/>
    <col min="4357" max="4357" width="16.375" style="2" customWidth="1"/>
    <col min="4358" max="4358" width="13.625" style="2" bestFit="1" customWidth="1"/>
    <col min="4359" max="4359" width="16" style="2" bestFit="1" customWidth="1"/>
    <col min="4360" max="4361" width="9" style="2"/>
    <col min="4362" max="4362" width="10.625" style="2" bestFit="1" customWidth="1"/>
    <col min="4363" max="4370" width="9" style="2"/>
    <col min="4371" max="4371" width="8.875" style="2" customWidth="1"/>
    <col min="4372" max="4608" width="9" style="2"/>
    <col min="4609" max="4609" width="24.5" style="2" customWidth="1"/>
    <col min="4610" max="4610" width="16.625" style="2" bestFit="1" customWidth="1"/>
    <col min="4611" max="4611" width="17.625" style="2" customWidth="1"/>
    <col min="4612" max="4612" width="13" style="2" customWidth="1"/>
    <col min="4613" max="4613" width="16.375" style="2" customWidth="1"/>
    <col min="4614" max="4614" width="13.625" style="2" bestFit="1" customWidth="1"/>
    <col min="4615" max="4615" width="16" style="2" bestFit="1" customWidth="1"/>
    <col min="4616" max="4617" width="9" style="2"/>
    <col min="4618" max="4618" width="10.625" style="2" bestFit="1" customWidth="1"/>
    <col min="4619" max="4626" width="9" style="2"/>
    <col min="4627" max="4627" width="8.875" style="2" customWidth="1"/>
    <col min="4628" max="4864" width="9" style="2"/>
    <col min="4865" max="4865" width="24.5" style="2" customWidth="1"/>
    <col min="4866" max="4866" width="16.625" style="2" bestFit="1" customWidth="1"/>
    <col min="4867" max="4867" width="17.625" style="2" customWidth="1"/>
    <col min="4868" max="4868" width="13" style="2" customWidth="1"/>
    <col min="4869" max="4869" width="16.375" style="2" customWidth="1"/>
    <col min="4870" max="4870" width="13.625" style="2" bestFit="1" customWidth="1"/>
    <col min="4871" max="4871" width="16" style="2" bestFit="1" customWidth="1"/>
    <col min="4872" max="4873" width="9" style="2"/>
    <col min="4874" max="4874" width="10.625" style="2" bestFit="1" customWidth="1"/>
    <col min="4875" max="4882" width="9" style="2"/>
    <col min="4883" max="4883" width="8.875" style="2" customWidth="1"/>
    <col min="4884" max="5120" width="9" style="2"/>
    <col min="5121" max="5121" width="24.5" style="2" customWidth="1"/>
    <col min="5122" max="5122" width="16.625" style="2" bestFit="1" customWidth="1"/>
    <col min="5123" max="5123" width="17.625" style="2" customWidth="1"/>
    <col min="5124" max="5124" width="13" style="2" customWidth="1"/>
    <col min="5125" max="5125" width="16.375" style="2" customWidth="1"/>
    <col min="5126" max="5126" width="13.625" style="2" bestFit="1" customWidth="1"/>
    <col min="5127" max="5127" width="16" style="2" bestFit="1" customWidth="1"/>
    <col min="5128" max="5129" width="9" style="2"/>
    <col min="5130" max="5130" width="10.625" style="2" bestFit="1" customWidth="1"/>
    <col min="5131" max="5138" width="9" style="2"/>
    <col min="5139" max="5139" width="8.875" style="2" customWidth="1"/>
    <col min="5140" max="5376" width="9" style="2"/>
    <col min="5377" max="5377" width="24.5" style="2" customWidth="1"/>
    <col min="5378" max="5378" width="16.625" style="2" bestFit="1" customWidth="1"/>
    <col min="5379" max="5379" width="17.625" style="2" customWidth="1"/>
    <col min="5380" max="5380" width="13" style="2" customWidth="1"/>
    <col min="5381" max="5381" width="16.375" style="2" customWidth="1"/>
    <col min="5382" max="5382" width="13.625" style="2" bestFit="1" customWidth="1"/>
    <col min="5383" max="5383" width="16" style="2" bestFit="1" customWidth="1"/>
    <col min="5384" max="5385" width="9" style="2"/>
    <col min="5386" max="5386" width="10.625" style="2" bestFit="1" customWidth="1"/>
    <col min="5387" max="5394" width="9" style="2"/>
    <col min="5395" max="5395" width="8.875" style="2" customWidth="1"/>
    <col min="5396" max="5632" width="9" style="2"/>
    <col min="5633" max="5633" width="24.5" style="2" customWidth="1"/>
    <col min="5634" max="5634" width="16.625" style="2" bestFit="1" customWidth="1"/>
    <col min="5635" max="5635" width="17.625" style="2" customWidth="1"/>
    <col min="5636" max="5636" width="13" style="2" customWidth="1"/>
    <col min="5637" max="5637" width="16.375" style="2" customWidth="1"/>
    <col min="5638" max="5638" width="13.625" style="2" bestFit="1" customWidth="1"/>
    <col min="5639" max="5639" width="16" style="2" bestFit="1" customWidth="1"/>
    <col min="5640" max="5641" width="9" style="2"/>
    <col min="5642" max="5642" width="10.625" style="2" bestFit="1" customWidth="1"/>
    <col min="5643" max="5650" width="9" style="2"/>
    <col min="5651" max="5651" width="8.875" style="2" customWidth="1"/>
    <col min="5652" max="5888" width="9" style="2"/>
    <col min="5889" max="5889" width="24.5" style="2" customWidth="1"/>
    <col min="5890" max="5890" width="16.625" style="2" bestFit="1" customWidth="1"/>
    <col min="5891" max="5891" width="17.625" style="2" customWidth="1"/>
    <col min="5892" max="5892" width="13" style="2" customWidth="1"/>
    <col min="5893" max="5893" width="16.375" style="2" customWidth="1"/>
    <col min="5894" max="5894" width="13.625" style="2" bestFit="1" customWidth="1"/>
    <col min="5895" max="5895" width="16" style="2" bestFit="1" customWidth="1"/>
    <col min="5896" max="5897" width="9" style="2"/>
    <col min="5898" max="5898" width="10.625" style="2" bestFit="1" customWidth="1"/>
    <col min="5899" max="5906" width="9" style="2"/>
    <col min="5907" max="5907" width="8.875" style="2" customWidth="1"/>
    <col min="5908" max="6144" width="9" style="2"/>
    <col min="6145" max="6145" width="24.5" style="2" customWidth="1"/>
    <col min="6146" max="6146" width="16.625" style="2" bestFit="1" customWidth="1"/>
    <col min="6147" max="6147" width="17.625" style="2" customWidth="1"/>
    <col min="6148" max="6148" width="13" style="2" customWidth="1"/>
    <col min="6149" max="6149" width="16.375" style="2" customWidth="1"/>
    <col min="6150" max="6150" width="13.625" style="2" bestFit="1" customWidth="1"/>
    <col min="6151" max="6151" width="16" style="2" bestFit="1" customWidth="1"/>
    <col min="6152" max="6153" width="9" style="2"/>
    <col min="6154" max="6154" width="10.625" style="2" bestFit="1" customWidth="1"/>
    <col min="6155" max="6162" width="9" style="2"/>
    <col min="6163" max="6163" width="8.875" style="2" customWidth="1"/>
    <col min="6164" max="6400" width="9" style="2"/>
    <col min="6401" max="6401" width="24.5" style="2" customWidth="1"/>
    <col min="6402" max="6402" width="16.625" style="2" bestFit="1" customWidth="1"/>
    <col min="6403" max="6403" width="17.625" style="2" customWidth="1"/>
    <col min="6404" max="6404" width="13" style="2" customWidth="1"/>
    <col min="6405" max="6405" width="16.375" style="2" customWidth="1"/>
    <col min="6406" max="6406" width="13.625" style="2" bestFit="1" customWidth="1"/>
    <col min="6407" max="6407" width="16" style="2" bestFit="1" customWidth="1"/>
    <col min="6408" max="6409" width="9" style="2"/>
    <col min="6410" max="6410" width="10.625" style="2" bestFit="1" customWidth="1"/>
    <col min="6411" max="6418" width="9" style="2"/>
    <col min="6419" max="6419" width="8.875" style="2" customWidth="1"/>
    <col min="6420" max="6656" width="9" style="2"/>
    <col min="6657" max="6657" width="24.5" style="2" customWidth="1"/>
    <col min="6658" max="6658" width="16.625" style="2" bestFit="1" customWidth="1"/>
    <col min="6659" max="6659" width="17.625" style="2" customWidth="1"/>
    <col min="6660" max="6660" width="13" style="2" customWidth="1"/>
    <col min="6661" max="6661" width="16.375" style="2" customWidth="1"/>
    <col min="6662" max="6662" width="13.625" style="2" bestFit="1" customWidth="1"/>
    <col min="6663" max="6663" width="16" style="2" bestFit="1" customWidth="1"/>
    <col min="6664" max="6665" width="9" style="2"/>
    <col min="6666" max="6666" width="10.625" style="2" bestFit="1" customWidth="1"/>
    <col min="6667" max="6674" width="9" style="2"/>
    <col min="6675" max="6675" width="8.875" style="2" customWidth="1"/>
    <col min="6676" max="6912" width="9" style="2"/>
    <col min="6913" max="6913" width="24.5" style="2" customWidth="1"/>
    <col min="6914" max="6914" width="16.625" style="2" bestFit="1" customWidth="1"/>
    <col min="6915" max="6915" width="17.625" style="2" customWidth="1"/>
    <col min="6916" max="6916" width="13" style="2" customWidth="1"/>
    <col min="6917" max="6917" width="16.375" style="2" customWidth="1"/>
    <col min="6918" max="6918" width="13.625" style="2" bestFit="1" customWidth="1"/>
    <col min="6919" max="6919" width="16" style="2" bestFit="1" customWidth="1"/>
    <col min="6920" max="6921" width="9" style="2"/>
    <col min="6922" max="6922" width="10.625" style="2" bestFit="1" customWidth="1"/>
    <col min="6923" max="6930" width="9" style="2"/>
    <col min="6931" max="6931" width="8.875" style="2" customWidth="1"/>
    <col min="6932" max="7168" width="9" style="2"/>
    <col min="7169" max="7169" width="24.5" style="2" customWidth="1"/>
    <col min="7170" max="7170" width="16.625" style="2" bestFit="1" customWidth="1"/>
    <col min="7171" max="7171" width="17.625" style="2" customWidth="1"/>
    <col min="7172" max="7172" width="13" style="2" customWidth="1"/>
    <col min="7173" max="7173" width="16.375" style="2" customWidth="1"/>
    <col min="7174" max="7174" width="13.625" style="2" bestFit="1" customWidth="1"/>
    <col min="7175" max="7175" width="16" style="2" bestFit="1" customWidth="1"/>
    <col min="7176" max="7177" width="9" style="2"/>
    <col min="7178" max="7178" width="10.625" style="2" bestFit="1" customWidth="1"/>
    <col min="7179" max="7186" width="9" style="2"/>
    <col min="7187" max="7187" width="8.875" style="2" customWidth="1"/>
    <col min="7188" max="7424" width="9" style="2"/>
    <col min="7425" max="7425" width="24.5" style="2" customWidth="1"/>
    <col min="7426" max="7426" width="16.625" style="2" bestFit="1" customWidth="1"/>
    <col min="7427" max="7427" width="17.625" style="2" customWidth="1"/>
    <col min="7428" max="7428" width="13" style="2" customWidth="1"/>
    <col min="7429" max="7429" width="16.375" style="2" customWidth="1"/>
    <col min="7430" max="7430" width="13.625" style="2" bestFit="1" customWidth="1"/>
    <col min="7431" max="7431" width="16" style="2" bestFit="1" customWidth="1"/>
    <col min="7432" max="7433" width="9" style="2"/>
    <col min="7434" max="7434" width="10.625" style="2" bestFit="1" customWidth="1"/>
    <col min="7435" max="7442" width="9" style="2"/>
    <col min="7443" max="7443" width="8.875" style="2" customWidth="1"/>
    <col min="7444" max="7680" width="9" style="2"/>
    <col min="7681" max="7681" width="24.5" style="2" customWidth="1"/>
    <col min="7682" max="7682" width="16.625" style="2" bestFit="1" customWidth="1"/>
    <col min="7683" max="7683" width="17.625" style="2" customWidth="1"/>
    <col min="7684" max="7684" width="13" style="2" customWidth="1"/>
    <col min="7685" max="7685" width="16.375" style="2" customWidth="1"/>
    <col min="7686" max="7686" width="13.625" style="2" bestFit="1" customWidth="1"/>
    <col min="7687" max="7687" width="16" style="2" bestFit="1" customWidth="1"/>
    <col min="7688" max="7689" width="9" style="2"/>
    <col min="7690" max="7690" width="10.625" style="2" bestFit="1" customWidth="1"/>
    <col min="7691" max="7698" width="9" style="2"/>
    <col min="7699" max="7699" width="8.875" style="2" customWidth="1"/>
    <col min="7700" max="7936" width="9" style="2"/>
    <col min="7937" max="7937" width="24.5" style="2" customWidth="1"/>
    <col min="7938" max="7938" width="16.625" style="2" bestFit="1" customWidth="1"/>
    <col min="7939" max="7939" width="17.625" style="2" customWidth="1"/>
    <col min="7940" max="7940" width="13" style="2" customWidth="1"/>
    <col min="7941" max="7941" width="16.375" style="2" customWidth="1"/>
    <col min="7942" max="7942" width="13.625" style="2" bestFit="1" customWidth="1"/>
    <col min="7943" max="7943" width="16" style="2" bestFit="1" customWidth="1"/>
    <col min="7944" max="7945" width="9" style="2"/>
    <col min="7946" max="7946" width="10.625" style="2" bestFit="1" customWidth="1"/>
    <col min="7947" max="7954" width="9" style="2"/>
    <col min="7955" max="7955" width="8.875" style="2" customWidth="1"/>
    <col min="7956" max="8192" width="9" style="2"/>
    <col min="8193" max="8193" width="24.5" style="2" customWidth="1"/>
    <col min="8194" max="8194" width="16.625" style="2" bestFit="1" customWidth="1"/>
    <col min="8195" max="8195" width="17.625" style="2" customWidth="1"/>
    <col min="8196" max="8196" width="13" style="2" customWidth="1"/>
    <col min="8197" max="8197" width="16.375" style="2" customWidth="1"/>
    <col min="8198" max="8198" width="13.625" style="2" bestFit="1" customWidth="1"/>
    <col min="8199" max="8199" width="16" style="2" bestFit="1" customWidth="1"/>
    <col min="8200" max="8201" width="9" style="2"/>
    <col min="8202" max="8202" width="10.625" style="2" bestFit="1" customWidth="1"/>
    <col min="8203" max="8210" width="9" style="2"/>
    <col min="8211" max="8211" width="8.875" style="2" customWidth="1"/>
    <col min="8212" max="8448" width="9" style="2"/>
    <col min="8449" max="8449" width="24.5" style="2" customWidth="1"/>
    <col min="8450" max="8450" width="16.625" style="2" bestFit="1" customWidth="1"/>
    <col min="8451" max="8451" width="17.625" style="2" customWidth="1"/>
    <col min="8452" max="8452" width="13" style="2" customWidth="1"/>
    <col min="8453" max="8453" width="16.375" style="2" customWidth="1"/>
    <col min="8454" max="8454" width="13.625" style="2" bestFit="1" customWidth="1"/>
    <col min="8455" max="8455" width="16" style="2" bestFit="1" customWidth="1"/>
    <col min="8456" max="8457" width="9" style="2"/>
    <col min="8458" max="8458" width="10.625" style="2" bestFit="1" customWidth="1"/>
    <col min="8459" max="8466" width="9" style="2"/>
    <col min="8467" max="8467" width="8.875" style="2" customWidth="1"/>
    <col min="8468" max="8704" width="9" style="2"/>
    <col min="8705" max="8705" width="24.5" style="2" customWidth="1"/>
    <col min="8706" max="8706" width="16.625" style="2" bestFit="1" customWidth="1"/>
    <col min="8707" max="8707" width="17.625" style="2" customWidth="1"/>
    <col min="8708" max="8708" width="13" style="2" customWidth="1"/>
    <col min="8709" max="8709" width="16.375" style="2" customWidth="1"/>
    <col min="8710" max="8710" width="13.625" style="2" bestFit="1" customWidth="1"/>
    <col min="8711" max="8711" width="16" style="2" bestFit="1" customWidth="1"/>
    <col min="8712" max="8713" width="9" style="2"/>
    <col min="8714" max="8714" width="10.625" style="2" bestFit="1" customWidth="1"/>
    <col min="8715" max="8722" width="9" style="2"/>
    <col min="8723" max="8723" width="8.875" style="2" customWidth="1"/>
    <col min="8724" max="8960" width="9" style="2"/>
    <col min="8961" max="8961" width="24.5" style="2" customWidth="1"/>
    <col min="8962" max="8962" width="16.625" style="2" bestFit="1" customWidth="1"/>
    <col min="8963" max="8963" width="17.625" style="2" customWidth="1"/>
    <col min="8964" max="8964" width="13" style="2" customWidth="1"/>
    <col min="8965" max="8965" width="16.375" style="2" customWidth="1"/>
    <col min="8966" max="8966" width="13.625" style="2" bestFit="1" customWidth="1"/>
    <col min="8967" max="8967" width="16" style="2" bestFit="1" customWidth="1"/>
    <col min="8968" max="8969" width="9" style="2"/>
    <col min="8970" max="8970" width="10.625" style="2" bestFit="1" customWidth="1"/>
    <col min="8971" max="8978" width="9" style="2"/>
    <col min="8979" max="8979" width="8.875" style="2" customWidth="1"/>
    <col min="8980" max="9216" width="9" style="2"/>
    <col min="9217" max="9217" width="24.5" style="2" customWidth="1"/>
    <col min="9218" max="9218" width="16.625" style="2" bestFit="1" customWidth="1"/>
    <col min="9219" max="9219" width="17.625" style="2" customWidth="1"/>
    <col min="9220" max="9220" width="13" style="2" customWidth="1"/>
    <col min="9221" max="9221" width="16.375" style="2" customWidth="1"/>
    <col min="9222" max="9222" width="13.625" style="2" bestFit="1" customWidth="1"/>
    <col min="9223" max="9223" width="16" style="2" bestFit="1" customWidth="1"/>
    <col min="9224" max="9225" width="9" style="2"/>
    <col min="9226" max="9226" width="10.625" style="2" bestFit="1" customWidth="1"/>
    <col min="9227" max="9234" width="9" style="2"/>
    <col min="9235" max="9235" width="8.875" style="2" customWidth="1"/>
    <col min="9236" max="9472" width="9" style="2"/>
    <col min="9473" max="9473" width="24.5" style="2" customWidth="1"/>
    <col min="9474" max="9474" width="16.625" style="2" bestFit="1" customWidth="1"/>
    <col min="9475" max="9475" width="17.625" style="2" customWidth="1"/>
    <col min="9476" max="9476" width="13" style="2" customWidth="1"/>
    <col min="9477" max="9477" width="16.375" style="2" customWidth="1"/>
    <col min="9478" max="9478" width="13.625" style="2" bestFit="1" customWidth="1"/>
    <col min="9479" max="9479" width="16" style="2" bestFit="1" customWidth="1"/>
    <col min="9480" max="9481" width="9" style="2"/>
    <col min="9482" max="9482" width="10.625" style="2" bestFit="1" customWidth="1"/>
    <col min="9483" max="9490" width="9" style="2"/>
    <col min="9491" max="9491" width="8.875" style="2" customWidth="1"/>
    <col min="9492" max="9728" width="9" style="2"/>
    <col min="9729" max="9729" width="24.5" style="2" customWidth="1"/>
    <col min="9730" max="9730" width="16.625" style="2" bestFit="1" customWidth="1"/>
    <col min="9731" max="9731" width="17.625" style="2" customWidth="1"/>
    <col min="9732" max="9732" width="13" style="2" customWidth="1"/>
    <col min="9733" max="9733" width="16.375" style="2" customWidth="1"/>
    <col min="9734" max="9734" width="13.625" style="2" bestFit="1" customWidth="1"/>
    <col min="9735" max="9735" width="16" style="2" bestFit="1" customWidth="1"/>
    <col min="9736" max="9737" width="9" style="2"/>
    <col min="9738" max="9738" width="10.625" style="2" bestFit="1" customWidth="1"/>
    <col min="9739" max="9746" width="9" style="2"/>
    <col min="9747" max="9747" width="8.875" style="2" customWidth="1"/>
    <col min="9748" max="9984" width="9" style="2"/>
    <col min="9985" max="9985" width="24.5" style="2" customWidth="1"/>
    <col min="9986" max="9986" width="16.625" style="2" bestFit="1" customWidth="1"/>
    <col min="9987" max="9987" width="17.625" style="2" customWidth="1"/>
    <col min="9988" max="9988" width="13" style="2" customWidth="1"/>
    <col min="9989" max="9989" width="16.375" style="2" customWidth="1"/>
    <col min="9990" max="9990" width="13.625" style="2" bestFit="1" customWidth="1"/>
    <col min="9991" max="9991" width="16" style="2" bestFit="1" customWidth="1"/>
    <col min="9992" max="9993" width="9" style="2"/>
    <col min="9994" max="9994" width="10.625" style="2" bestFit="1" customWidth="1"/>
    <col min="9995" max="10002" width="9" style="2"/>
    <col min="10003" max="10003" width="8.875" style="2" customWidth="1"/>
    <col min="10004" max="10240" width="9" style="2"/>
    <col min="10241" max="10241" width="24.5" style="2" customWidth="1"/>
    <col min="10242" max="10242" width="16.625" style="2" bestFit="1" customWidth="1"/>
    <col min="10243" max="10243" width="17.625" style="2" customWidth="1"/>
    <col min="10244" max="10244" width="13" style="2" customWidth="1"/>
    <col min="10245" max="10245" width="16.375" style="2" customWidth="1"/>
    <col min="10246" max="10246" width="13.625" style="2" bestFit="1" customWidth="1"/>
    <col min="10247" max="10247" width="16" style="2" bestFit="1" customWidth="1"/>
    <col min="10248" max="10249" width="9" style="2"/>
    <col min="10250" max="10250" width="10.625" style="2" bestFit="1" customWidth="1"/>
    <col min="10251" max="10258" width="9" style="2"/>
    <col min="10259" max="10259" width="8.875" style="2" customWidth="1"/>
    <col min="10260" max="10496" width="9" style="2"/>
    <col min="10497" max="10497" width="24.5" style="2" customWidth="1"/>
    <col min="10498" max="10498" width="16.625" style="2" bestFit="1" customWidth="1"/>
    <col min="10499" max="10499" width="17.625" style="2" customWidth="1"/>
    <col min="10500" max="10500" width="13" style="2" customWidth="1"/>
    <col min="10501" max="10501" width="16.375" style="2" customWidth="1"/>
    <col min="10502" max="10502" width="13.625" style="2" bestFit="1" customWidth="1"/>
    <col min="10503" max="10503" width="16" style="2" bestFit="1" customWidth="1"/>
    <col min="10504" max="10505" width="9" style="2"/>
    <col min="10506" max="10506" width="10.625" style="2" bestFit="1" customWidth="1"/>
    <col min="10507" max="10514" width="9" style="2"/>
    <col min="10515" max="10515" width="8.875" style="2" customWidth="1"/>
    <col min="10516" max="10752" width="9" style="2"/>
    <col min="10753" max="10753" width="24.5" style="2" customWidth="1"/>
    <col min="10754" max="10754" width="16.625" style="2" bestFit="1" customWidth="1"/>
    <col min="10755" max="10755" width="17.625" style="2" customWidth="1"/>
    <col min="10756" max="10756" width="13" style="2" customWidth="1"/>
    <col min="10757" max="10757" width="16.375" style="2" customWidth="1"/>
    <col min="10758" max="10758" width="13.625" style="2" bestFit="1" customWidth="1"/>
    <col min="10759" max="10759" width="16" style="2" bestFit="1" customWidth="1"/>
    <col min="10760" max="10761" width="9" style="2"/>
    <col min="10762" max="10762" width="10.625" style="2" bestFit="1" customWidth="1"/>
    <col min="10763" max="10770" width="9" style="2"/>
    <col min="10771" max="10771" width="8.875" style="2" customWidth="1"/>
    <col min="10772" max="11008" width="9" style="2"/>
    <col min="11009" max="11009" width="24.5" style="2" customWidth="1"/>
    <col min="11010" max="11010" width="16.625" style="2" bestFit="1" customWidth="1"/>
    <col min="11011" max="11011" width="17.625" style="2" customWidth="1"/>
    <col min="11012" max="11012" width="13" style="2" customWidth="1"/>
    <col min="11013" max="11013" width="16.375" style="2" customWidth="1"/>
    <col min="11014" max="11014" width="13.625" style="2" bestFit="1" customWidth="1"/>
    <col min="11015" max="11015" width="16" style="2" bestFit="1" customWidth="1"/>
    <col min="11016" max="11017" width="9" style="2"/>
    <col min="11018" max="11018" width="10.625" style="2" bestFit="1" customWidth="1"/>
    <col min="11019" max="11026" width="9" style="2"/>
    <col min="11027" max="11027" width="8.875" style="2" customWidth="1"/>
    <col min="11028" max="11264" width="9" style="2"/>
    <col min="11265" max="11265" width="24.5" style="2" customWidth="1"/>
    <col min="11266" max="11266" width="16.625" style="2" bestFit="1" customWidth="1"/>
    <col min="11267" max="11267" width="17.625" style="2" customWidth="1"/>
    <col min="11268" max="11268" width="13" style="2" customWidth="1"/>
    <col min="11269" max="11269" width="16.375" style="2" customWidth="1"/>
    <col min="11270" max="11270" width="13.625" style="2" bestFit="1" customWidth="1"/>
    <col min="11271" max="11271" width="16" style="2" bestFit="1" customWidth="1"/>
    <col min="11272" max="11273" width="9" style="2"/>
    <col min="11274" max="11274" width="10.625" style="2" bestFit="1" customWidth="1"/>
    <col min="11275" max="11282" width="9" style="2"/>
    <col min="11283" max="11283" width="8.875" style="2" customWidth="1"/>
    <col min="11284" max="11520" width="9" style="2"/>
    <col min="11521" max="11521" width="24.5" style="2" customWidth="1"/>
    <col min="11522" max="11522" width="16.625" style="2" bestFit="1" customWidth="1"/>
    <col min="11523" max="11523" width="17.625" style="2" customWidth="1"/>
    <col min="11524" max="11524" width="13" style="2" customWidth="1"/>
    <col min="11525" max="11525" width="16.375" style="2" customWidth="1"/>
    <col min="11526" max="11526" width="13.625" style="2" bestFit="1" customWidth="1"/>
    <col min="11527" max="11527" width="16" style="2" bestFit="1" customWidth="1"/>
    <col min="11528" max="11529" width="9" style="2"/>
    <col min="11530" max="11530" width="10.625" style="2" bestFit="1" customWidth="1"/>
    <col min="11531" max="11538" width="9" style="2"/>
    <col min="11539" max="11539" width="8.875" style="2" customWidth="1"/>
    <col min="11540" max="11776" width="9" style="2"/>
    <col min="11777" max="11777" width="24.5" style="2" customWidth="1"/>
    <col min="11778" max="11778" width="16.625" style="2" bestFit="1" customWidth="1"/>
    <col min="11779" max="11779" width="17.625" style="2" customWidth="1"/>
    <col min="11780" max="11780" width="13" style="2" customWidth="1"/>
    <col min="11781" max="11781" width="16.375" style="2" customWidth="1"/>
    <col min="11782" max="11782" width="13.625" style="2" bestFit="1" customWidth="1"/>
    <col min="11783" max="11783" width="16" style="2" bestFit="1" customWidth="1"/>
    <col min="11784" max="11785" width="9" style="2"/>
    <col min="11786" max="11786" width="10.625" style="2" bestFit="1" customWidth="1"/>
    <col min="11787" max="11794" width="9" style="2"/>
    <col min="11795" max="11795" width="8.875" style="2" customWidth="1"/>
    <col min="11796" max="12032" width="9" style="2"/>
    <col min="12033" max="12033" width="24.5" style="2" customWidth="1"/>
    <col min="12034" max="12034" width="16.625" style="2" bestFit="1" customWidth="1"/>
    <col min="12035" max="12035" width="17.625" style="2" customWidth="1"/>
    <col min="12036" max="12036" width="13" style="2" customWidth="1"/>
    <col min="12037" max="12037" width="16.375" style="2" customWidth="1"/>
    <col min="12038" max="12038" width="13.625" style="2" bestFit="1" customWidth="1"/>
    <col min="12039" max="12039" width="16" style="2" bestFit="1" customWidth="1"/>
    <col min="12040" max="12041" width="9" style="2"/>
    <col min="12042" max="12042" width="10.625" style="2" bestFit="1" customWidth="1"/>
    <col min="12043" max="12050" width="9" style="2"/>
    <col min="12051" max="12051" width="8.875" style="2" customWidth="1"/>
    <col min="12052" max="12288" width="9" style="2"/>
    <col min="12289" max="12289" width="24.5" style="2" customWidth="1"/>
    <col min="12290" max="12290" width="16.625" style="2" bestFit="1" customWidth="1"/>
    <col min="12291" max="12291" width="17.625" style="2" customWidth="1"/>
    <col min="12292" max="12292" width="13" style="2" customWidth="1"/>
    <col min="12293" max="12293" width="16.375" style="2" customWidth="1"/>
    <col min="12294" max="12294" width="13.625" style="2" bestFit="1" customWidth="1"/>
    <col min="12295" max="12295" width="16" style="2" bestFit="1" customWidth="1"/>
    <col min="12296" max="12297" width="9" style="2"/>
    <col min="12298" max="12298" width="10.625" style="2" bestFit="1" customWidth="1"/>
    <col min="12299" max="12306" width="9" style="2"/>
    <col min="12307" max="12307" width="8.875" style="2" customWidth="1"/>
    <col min="12308" max="12544" width="9" style="2"/>
    <col min="12545" max="12545" width="24.5" style="2" customWidth="1"/>
    <col min="12546" max="12546" width="16.625" style="2" bestFit="1" customWidth="1"/>
    <col min="12547" max="12547" width="17.625" style="2" customWidth="1"/>
    <col min="12548" max="12548" width="13" style="2" customWidth="1"/>
    <col min="12549" max="12549" width="16.375" style="2" customWidth="1"/>
    <col min="12550" max="12550" width="13.625" style="2" bestFit="1" customWidth="1"/>
    <col min="12551" max="12551" width="16" style="2" bestFit="1" customWidth="1"/>
    <col min="12552" max="12553" width="9" style="2"/>
    <col min="12554" max="12554" width="10.625" style="2" bestFit="1" customWidth="1"/>
    <col min="12555" max="12562" width="9" style="2"/>
    <col min="12563" max="12563" width="8.875" style="2" customWidth="1"/>
    <col min="12564" max="12800" width="9" style="2"/>
    <col min="12801" max="12801" width="24.5" style="2" customWidth="1"/>
    <col min="12802" max="12802" width="16.625" style="2" bestFit="1" customWidth="1"/>
    <col min="12803" max="12803" width="17.625" style="2" customWidth="1"/>
    <col min="12804" max="12804" width="13" style="2" customWidth="1"/>
    <col min="12805" max="12805" width="16.375" style="2" customWidth="1"/>
    <col min="12806" max="12806" width="13.625" style="2" bestFit="1" customWidth="1"/>
    <col min="12807" max="12807" width="16" style="2" bestFit="1" customWidth="1"/>
    <col min="12808" max="12809" width="9" style="2"/>
    <col min="12810" max="12810" width="10.625" style="2" bestFit="1" customWidth="1"/>
    <col min="12811" max="12818" width="9" style="2"/>
    <col min="12819" max="12819" width="8.875" style="2" customWidth="1"/>
    <col min="12820" max="13056" width="9" style="2"/>
    <col min="13057" max="13057" width="24.5" style="2" customWidth="1"/>
    <col min="13058" max="13058" width="16.625" style="2" bestFit="1" customWidth="1"/>
    <col min="13059" max="13059" width="17.625" style="2" customWidth="1"/>
    <col min="13060" max="13060" width="13" style="2" customWidth="1"/>
    <col min="13061" max="13061" width="16.375" style="2" customWidth="1"/>
    <col min="13062" max="13062" width="13.625" style="2" bestFit="1" customWidth="1"/>
    <col min="13063" max="13063" width="16" style="2" bestFit="1" customWidth="1"/>
    <col min="13064" max="13065" width="9" style="2"/>
    <col min="13066" max="13066" width="10.625" style="2" bestFit="1" customWidth="1"/>
    <col min="13067" max="13074" width="9" style="2"/>
    <col min="13075" max="13075" width="8.875" style="2" customWidth="1"/>
    <col min="13076" max="13312" width="9" style="2"/>
    <col min="13313" max="13313" width="24.5" style="2" customWidth="1"/>
    <col min="13314" max="13314" width="16.625" style="2" bestFit="1" customWidth="1"/>
    <col min="13315" max="13315" width="17.625" style="2" customWidth="1"/>
    <col min="13316" max="13316" width="13" style="2" customWidth="1"/>
    <col min="13317" max="13317" width="16.375" style="2" customWidth="1"/>
    <col min="13318" max="13318" width="13.625" style="2" bestFit="1" customWidth="1"/>
    <col min="13319" max="13319" width="16" style="2" bestFit="1" customWidth="1"/>
    <col min="13320" max="13321" width="9" style="2"/>
    <col min="13322" max="13322" width="10.625" style="2" bestFit="1" customWidth="1"/>
    <col min="13323" max="13330" width="9" style="2"/>
    <col min="13331" max="13331" width="8.875" style="2" customWidth="1"/>
    <col min="13332" max="13568" width="9" style="2"/>
    <col min="13569" max="13569" width="24.5" style="2" customWidth="1"/>
    <col min="13570" max="13570" width="16.625" style="2" bestFit="1" customWidth="1"/>
    <col min="13571" max="13571" width="17.625" style="2" customWidth="1"/>
    <col min="13572" max="13572" width="13" style="2" customWidth="1"/>
    <col min="13573" max="13573" width="16.375" style="2" customWidth="1"/>
    <col min="13574" max="13574" width="13.625" style="2" bestFit="1" customWidth="1"/>
    <col min="13575" max="13575" width="16" style="2" bestFit="1" customWidth="1"/>
    <col min="13576" max="13577" width="9" style="2"/>
    <col min="13578" max="13578" width="10.625" style="2" bestFit="1" customWidth="1"/>
    <col min="13579" max="13586" width="9" style="2"/>
    <col min="13587" max="13587" width="8.875" style="2" customWidth="1"/>
    <col min="13588" max="13824" width="9" style="2"/>
    <col min="13825" max="13825" width="24.5" style="2" customWidth="1"/>
    <col min="13826" max="13826" width="16.625" style="2" bestFit="1" customWidth="1"/>
    <col min="13827" max="13827" width="17.625" style="2" customWidth="1"/>
    <col min="13828" max="13828" width="13" style="2" customWidth="1"/>
    <col min="13829" max="13829" width="16.375" style="2" customWidth="1"/>
    <col min="13830" max="13830" width="13.625" style="2" bestFit="1" customWidth="1"/>
    <col min="13831" max="13831" width="16" style="2" bestFit="1" customWidth="1"/>
    <col min="13832" max="13833" width="9" style="2"/>
    <col min="13834" max="13834" width="10.625" style="2" bestFit="1" customWidth="1"/>
    <col min="13835" max="13842" width="9" style="2"/>
    <col min="13843" max="13843" width="8.875" style="2" customWidth="1"/>
    <col min="13844" max="14080" width="9" style="2"/>
    <col min="14081" max="14081" width="24.5" style="2" customWidth="1"/>
    <col min="14082" max="14082" width="16.625" style="2" bestFit="1" customWidth="1"/>
    <col min="14083" max="14083" width="17.625" style="2" customWidth="1"/>
    <col min="14084" max="14084" width="13" style="2" customWidth="1"/>
    <col min="14085" max="14085" width="16.375" style="2" customWidth="1"/>
    <col min="14086" max="14086" width="13.625" style="2" bestFit="1" customWidth="1"/>
    <col min="14087" max="14087" width="16" style="2" bestFit="1" customWidth="1"/>
    <col min="14088" max="14089" width="9" style="2"/>
    <col min="14090" max="14090" width="10.625" style="2" bestFit="1" customWidth="1"/>
    <col min="14091" max="14098" width="9" style="2"/>
    <col min="14099" max="14099" width="8.875" style="2" customWidth="1"/>
    <col min="14100" max="14336" width="9" style="2"/>
    <col min="14337" max="14337" width="24.5" style="2" customWidth="1"/>
    <col min="14338" max="14338" width="16.625" style="2" bestFit="1" customWidth="1"/>
    <col min="14339" max="14339" width="17.625" style="2" customWidth="1"/>
    <col min="14340" max="14340" width="13" style="2" customWidth="1"/>
    <col min="14341" max="14341" width="16.375" style="2" customWidth="1"/>
    <col min="14342" max="14342" width="13.625" style="2" bestFit="1" customWidth="1"/>
    <col min="14343" max="14343" width="16" style="2" bestFit="1" customWidth="1"/>
    <col min="14344" max="14345" width="9" style="2"/>
    <col min="14346" max="14346" width="10.625" style="2" bestFit="1" customWidth="1"/>
    <col min="14347" max="14354" width="9" style="2"/>
    <col min="14355" max="14355" width="8.875" style="2" customWidth="1"/>
    <col min="14356" max="14592" width="9" style="2"/>
    <col min="14593" max="14593" width="24.5" style="2" customWidth="1"/>
    <col min="14594" max="14594" width="16.625" style="2" bestFit="1" customWidth="1"/>
    <col min="14595" max="14595" width="17.625" style="2" customWidth="1"/>
    <col min="14596" max="14596" width="13" style="2" customWidth="1"/>
    <col min="14597" max="14597" width="16.375" style="2" customWidth="1"/>
    <col min="14598" max="14598" width="13.625" style="2" bestFit="1" customWidth="1"/>
    <col min="14599" max="14599" width="16" style="2" bestFit="1" customWidth="1"/>
    <col min="14600" max="14601" width="9" style="2"/>
    <col min="14602" max="14602" width="10.625" style="2" bestFit="1" customWidth="1"/>
    <col min="14603" max="14610" width="9" style="2"/>
    <col min="14611" max="14611" width="8.875" style="2" customWidth="1"/>
    <col min="14612" max="14848" width="9" style="2"/>
    <col min="14849" max="14849" width="24.5" style="2" customWidth="1"/>
    <col min="14850" max="14850" width="16.625" style="2" bestFit="1" customWidth="1"/>
    <col min="14851" max="14851" width="17.625" style="2" customWidth="1"/>
    <col min="14852" max="14852" width="13" style="2" customWidth="1"/>
    <col min="14853" max="14853" width="16.375" style="2" customWidth="1"/>
    <col min="14854" max="14854" width="13.625" style="2" bestFit="1" customWidth="1"/>
    <col min="14855" max="14855" width="16" style="2" bestFit="1" customWidth="1"/>
    <col min="14856" max="14857" width="9" style="2"/>
    <col min="14858" max="14858" width="10.625" style="2" bestFit="1" customWidth="1"/>
    <col min="14859" max="14866" width="9" style="2"/>
    <col min="14867" max="14867" width="8.875" style="2" customWidth="1"/>
    <col min="14868" max="15104" width="9" style="2"/>
    <col min="15105" max="15105" width="24.5" style="2" customWidth="1"/>
    <col min="15106" max="15106" width="16.625" style="2" bestFit="1" customWidth="1"/>
    <col min="15107" max="15107" width="17.625" style="2" customWidth="1"/>
    <col min="15108" max="15108" width="13" style="2" customWidth="1"/>
    <col min="15109" max="15109" width="16.375" style="2" customWidth="1"/>
    <col min="15110" max="15110" width="13.625" style="2" bestFit="1" customWidth="1"/>
    <col min="15111" max="15111" width="16" style="2" bestFit="1" customWidth="1"/>
    <col min="15112" max="15113" width="9" style="2"/>
    <col min="15114" max="15114" width="10.625" style="2" bestFit="1" customWidth="1"/>
    <col min="15115" max="15122" width="9" style="2"/>
    <col min="15123" max="15123" width="8.875" style="2" customWidth="1"/>
    <col min="15124" max="15360" width="9" style="2"/>
    <col min="15361" max="15361" width="24.5" style="2" customWidth="1"/>
    <col min="15362" max="15362" width="16.625" style="2" bestFit="1" customWidth="1"/>
    <col min="15363" max="15363" width="17.625" style="2" customWidth="1"/>
    <col min="15364" max="15364" width="13" style="2" customWidth="1"/>
    <col min="15365" max="15365" width="16.375" style="2" customWidth="1"/>
    <col min="15366" max="15366" width="13.625" style="2" bestFit="1" customWidth="1"/>
    <col min="15367" max="15367" width="16" style="2" bestFit="1" customWidth="1"/>
    <col min="15368" max="15369" width="9" style="2"/>
    <col min="15370" max="15370" width="10.625" style="2" bestFit="1" customWidth="1"/>
    <col min="15371" max="15378" width="9" style="2"/>
    <col min="15379" max="15379" width="8.875" style="2" customWidth="1"/>
    <col min="15380" max="15616" width="9" style="2"/>
    <col min="15617" max="15617" width="24.5" style="2" customWidth="1"/>
    <col min="15618" max="15618" width="16.625" style="2" bestFit="1" customWidth="1"/>
    <col min="15619" max="15619" width="17.625" style="2" customWidth="1"/>
    <col min="15620" max="15620" width="13" style="2" customWidth="1"/>
    <col min="15621" max="15621" width="16.375" style="2" customWidth="1"/>
    <col min="15622" max="15622" width="13.625" style="2" bestFit="1" customWidth="1"/>
    <col min="15623" max="15623" width="16" style="2" bestFit="1" customWidth="1"/>
    <col min="15624" max="15625" width="9" style="2"/>
    <col min="15626" max="15626" width="10.625" style="2" bestFit="1" customWidth="1"/>
    <col min="15627" max="15634" width="9" style="2"/>
    <col min="15635" max="15635" width="8.875" style="2" customWidth="1"/>
    <col min="15636" max="15872" width="9" style="2"/>
    <col min="15873" max="15873" width="24.5" style="2" customWidth="1"/>
    <col min="15874" max="15874" width="16.625" style="2" bestFit="1" customWidth="1"/>
    <col min="15875" max="15875" width="17.625" style="2" customWidth="1"/>
    <col min="15876" max="15876" width="13" style="2" customWidth="1"/>
    <col min="15877" max="15877" width="16.375" style="2" customWidth="1"/>
    <col min="15878" max="15878" width="13.625" style="2" bestFit="1" customWidth="1"/>
    <col min="15879" max="15879" width="16" style="2" bestFit="1" customWidth="1"/>
    <col min="15880" max="15881" width="9" style="2"/>
    <col min="15882" max="15882" width="10.625" style="2" bestFit="1" customWidth="1"/>
    <col min="15883" max="15890" width="9" style="2"/>
    <col min="15891" max="15891" width="8.875" style="2" customWidth="1"/>
    <col min="15892" max="16128" width="9" style="2"/>
    <col min="16129" max="16129" width="24.5" style="2" customWidth="1"/>
    <col min="16130" max="16130" width="16.625" style="2" bestFit="1" customWidth="1"/>
    <col min="16131" max="16131" width="17.625" style="2" customWidth="1"/>
    <col min="16132" max="16132" width="13" style="2" customWidth="1"/>
    <col min="16133" max="16133" width="16.375" style="2" customWidth="1"/>
    <col min="16134" max="16134" width="13.625" style="2" bestFit="1" customWidth="1"/>
    <col min="16135" max="16135" width="16" style="2" bestFit="1" customWidth="1"/>
    <col min="16136" max="16137" width="9" style="2"/>
    <col min="16138" max="16138" width="10.625" style="2" bestFit="1" customWidth="1"/>
    <col min="16139" max="16146" width="9" style="2"/>
    <col min="16147" max="16147" width="8.875" style="2" customWidth="1"/>
    <col min="16148" max="16384" width="9" style="2"/>
  </cols>
  <sheetData>
    <row r="1" spans="1:12" ht="35.25" customHeight="1" thickBot="1">
      <c r="A1" s="141" t="s">
        <v>51</v>
      </c>
      <c r="B1" s="142"/>
      <c r="C1" s="142"/>
      <c r="D1" s="142"/>
      <c r="E1" s="142"/>
      <c r="F1" s="142"/>
      <c r="G1" s="143"/>
      <c r="H1" s="1"/>
      <c r="I1" s="1"/>
      <c r="J1" s="1"/>
      <c r="K1" s="1"/>
      <c r="L1" s="1"/>
    </row>
    <row r="2" spans="1:12" ht="35.25" customHeight="1" thickBot="1">
      <c r="A2" s="3" t="s">
        <v>12</v>
      </c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 t="s">
        <v>13</v>
      </c>
      <c r="H2" s="1"/>
      <c r="I2" s="1"/>
      <c r="J2" s="2" t="s">
        <v>14</v>
      </c>
      <c r="K2" s="1"/>
      <c r="L2" s="1"/>
    </row>
    <row r="3" spans="1:12" ht="35.25" customHeight="1" thickBot="1">
      <c r="A3" s="8" t="s">
        <v>5</v>
      </c>
      <c r="B3" s="76">
        <v>0</v>
      </c>
      <c r="C3" s="55">
        <v>78613</v>
      </c>
      <c r="D3" s="77">
        <v>37082</v>
      </c>
      <c r="E3" s="78">
        <v>41531</v>
      </c>
      <c r="F3" s="79">
        <v>78613</v>
      </c>
      <c r="G3" s="80">
        <v>0</v>
      </c>
      <c r="H3" s="1"/>
      <c r="I3" s="15"/>
      <c r="J3" s="16">
        <f>F3-C3</f>
        <v>0</v>
      </c>
      <c r="K3" s="1"/>
      <c r="L3" s="1"/>
    </row>
    <row r="4" spans="1:12" ht="35.25" customHeight="1">
      <c r="A4" s="17" t="s">
        <v>7</v>
      </c>
      <c r="B4" s="59">
        <v>0</v>
      </c>
      <c r="C4" s="55">
        <v>42476</v>
      </c>
      <c r="D4" s="19">
        <v>19042</v>
      </c>
      <c r="E4" s="73">
        <v>23433</v>
      </c>
      <c r="F4" s="62">
        <v>42476</v>
      </c>
      <c r="G4" s="63">
        <v>0</v>
      </c>
      <c r="H4" s="1"/>
      <c r="I4" s="15"/>
      <c r="J4" s="16">
        <f>F4-C4</f>
        <v>0</v>
      </c>
      <c r="K4" s="1"/>
      <c r="L4" s="1"/>
    </row>
    <row r="5" spans="1:12" ht="35.25" customHeight="1">
      <c r="A5" s="17" t="s">
        <v>8</v>
      </c>
      <c r="B5" s="74">
        <v>8150</v>
      </c>
      <c r="C5" s="75">
        <v>17</v>
      </c>
      <c r="D5" s="61">
        <v>4250</v>
      </c>
      <c r="E5" s="61">
        <v>3917</v>
      </c>
      <c r="F5" s="62">
        <v>8167</v>
      </c>
      <c r="G5" s="63">
        <v>1942086</v>
      </c>
      <c r="H5" s="15"/>
      <c r="I5" s="15"/>
      <c r="J5" s="16">
        <f>F5-C5-B5</f>
        <v>0</v>
      </c>
      <c r="K5" s="1"/>
      <c r="L5" s="1"/>
    </row>
    <row r="6" spans="1:12" ht="35.25" customHeight="1">
      <c r="A6" s="17" t="s">
        <v>9</v>
      </c>
      <c r="B6" s="59">
        <v>1802</v>
      </c>
      <c r="C6" s="60">
        <v>2788</v>
      </c>
      <c r="D6" s="61">
        <v>2733</v>
      </c>
      <c r="E6" s="61">
        <v>1720</v>
      </c>
      <c r="F6" s="62">
        <v>4590</v>
      </c>
      <c r="G6" s="63">
        <v>270300</v>
      </c>
      <c r="H6" s="15"/>
      <c r="I6" s="15"/>
      <c r="J6" s="16">
        <f>F6-C6-B6</f>
        <v>0</v>
      </c>
      <c r="K6" s="1"/>
      <c r="L6" s="1"/>
    </row>
    <row r="7" spans="1:12" ht="35.25" customHeight="1" thickBot="1">
      <c r="A7" s="26" t="s">
        <v>15</v>
      </c>
      <c r="B7" s="74">
        <v>4821</v>
      </c>
      <c r="C7" s="75">
        <v>2157</v>
      </c>
      <c r="D7" s="61">
        <v>2283</v>
      </c>
      <c r="E7" s="61">
        <v>4695</v>
      </c>
      <c r="F7" s="62">
        <v>6978</v>
      </c>
      <c r="G7" s="63">
        <v>1500000</v>
      </c>
      <c r="H7" s="15"/>
      <c r="I7" s="15"/>
      <c r="J7" s="16">
        <f>F7-C7-B7</f>
        <v>0</v>
      </c>
      <c r="K7" s="1"/>
      <c r="L7" s="1"/>
    </row>
    <row r="8" spans="1:12" ht="35.25" customHeight="1">
      <c r="A8" s="26" t="s">
        <v>16</v>
      </c>
      <c r="B8" s="59">
        <v>0</v>
      </c>
      <c r="C8" s="55">
        <v>43044</v>
      </c>
      <c r="D8" s="73">
        <v>25682</v>
      </c>
      <c r="E8" s="73">
        <v>17362</v>
      </c>
      <c r="F8" s="62">
        <v>43044</v>
      </c>
      <c r="G8" s="63">
        <v>0</v>
      </c>
      <c r="H8" s="1"/>
      <c r="I8" s="15"/>
      <c r="J8" s="16">
        <f>F8-C8</f>
        <v>0</v>
      </c>
      <c r="K8" s="1"/>
      <c r="L8" s="1"/>
    </row>
    <row r="9" spans="1:12" ht="35.25" customHeight="1">
      <c r="A9" s="26" t="s">
        <v>18</v>
      </c>
      <c r="B9" s="59">
        <v>3400</v>
      </c>
      <c r="C9" s="60">
        <v>36800</v>
      </c>
      <c r="D9" s="73">
        <v>25500</v>
      </c>
      <c r="E9" s="73">
        <v>14700</v>
      </c>
      <c r="F9" s="62">
        <v>40200</v>
      </c>
      <c r="G9" s="63">
        <v>365820</v>
      </c>
      <c r="H9" s="15"/>
      <c r="I9" s="15"/>
      <c r="J9" s="16">
        <f>F9-C9-B9</f>
        <v>0</v>
      </c>
      <c r="K9" s="1"/>
      <c r="L9" s="1"/>
    </row>
    <row r="10" spans="1:12" ht="35.25" customHeight="1">
      <c r="A10" s="17" t="s">
        <v>10</v>
      </c>
      <c r="B10" s="59">
        <v>0</v>
      </c>
      <c r="C10" s="60">
        <v>4649</v>
      </c>
      <c r="D10" s="73">
        <v>3026</v>
      </c>
      <c r="E10" s="73">
        <v>1623</v>
      </c>
      <c r="F10" s="62">
        <v>4649</v>
      </c>
      <c r="G10" s="63">
        <v>0</v>
      </c>
      <c r="H10" s="15"/>
      <c r="I10" s="15"/>
      <c r="J10" s="27" t="s">
        <v>19</v>
      </c>
      <c r="K10" s="1"/>
      <c r="L10" s="1"/>
    </row>
    <row r="11" spans="1:12" ht="35.25" customHeight="1">
      <c r="A11" s="17" t="s">
        <v>11</v>
      </c>
      <c r="B11" s="64">
        <v>0</v>
      </c>
      <c r="C11" s="65">
        <v>3902</v>
      </c>
      <c r="D11" s="66">
        <v>1652</v>
      </c>
      <c r="E11" s="66">
        <v>2250</v>
      </c>
      <c r="F11" s="67">
        <v>3902</v>
      </c>
      <c r="G11" s="63">
        <v>0</v>
      </c>
      <c r="H11" s="1"/>
      <c r="I11" s="15"/>
      <c r="J11" s="16">
        <f>F11-C11</f>
        <v>0</v>
      </c>
      <c r="K11" s="1"/>
      <c r="L11" s="1"/>
    </row>
    <row r="12" spans="1:12" ht="35.25" customHeight="1" thickBot="1">
      <c r="A12" s="28" t="s">
        <v>21</v>
      </c>
      <c r="B12" s="54">
        <v>13292</v>
      </c>
      <c r="C12" s="72">
        <v>1346</v>
      </c>
      <c r="D12" s="56">
        <v>9293</v>
      </c>
      <c r="E12" s="56">
        <v>5345</v>
      </c>
      <c r="F12" s="57">
        <v>14638</v>
      </c>
      <c r="G12" s="33">
        <v>2658400</v>
      </c>
      <c r="H12" s="1"/>
      <c r="I12" s="15"/>
      <c r="J12" s="16">
        <f>F12-C12-B12</f>
        <v>0</v>
      </c>
      <c r="K12" s="1"/>
      <c r="L12" s="1"/>
    </row>
    <row r="13" spans="1:12" ht="35.25" customHeight="1" thickBot="1">
      <c r="A13" s="28" t="s">
        <v>22</v>
      </c>
      <c r="B13" s="54">
        <v>0</v>
      </c>
      <c r="C13" s="55">
        <v>49800</v>
      </c>
      <c r="D13" s="56">
        <v>40500</v>
      </c>
      <c r="E13" s="56">
        <v>9300</v>
      </c>
      <c r="F13" s="57">
        <v>49800</v>
      </c>
      <c r="G13" s="58">
        <v>0</v>
      </c>
      <c r="H13" s="1"/>
      <c r="I13" s="15"/>
      <c r="J13" s="16">
        <f>F13-C13</f>
        <v>0</v>
      </c>
      <c r="K13" s="1"/>
      <c r="L13" s="1"/>
    </row>
    <row r="14" spans="1:12" ht="35.25" customHeight="1" thickBot="1">
      <c r="A14" s="28" t="s">
        <v>23</v>
      </c>
      <c r="B14" s="68">
        <v>0</v>
      </c>
      <c r="C14" s="55">
        <v>68000</v>
      </c>
      <c r="D14" s="69">
        <v>28000</v>
      </c>
      <c r="E14" s="69">
        <v>40000</v>
      </c>
      <c r="F14" s="70">
        <v>68000</v>
      </c>
      <c r="G14" s="71">
        <v>0</v>
      </c>
      <c r="H14" s="15"/>
      <c r="I14" s="15"/>
      <c r="J14" s="16">
        <f>F14-C14</f>
        <v>0</v>
      </c>
      <c r="K14" s="1"/>
      <c r="L14" s="1"/>
    </row>
    <row r="15" spans="1:12" ht="35.25" customHeight="1" thickBot="1">
      <c r="A15" s="38" t="s">
        <v>24</v>
      </c>
      <c r="B15" s="39">
        <f t="shared" ref="B15:G15" si="0">SUM(B3:B14)</f>
        <v>31465</v>
      </c>
      <c r="C15" s="39">
        <f t="shared" si="0"/>
        <v>333592</v>
      </c>
      <c r="D15" s="40">
        <f t="shared" si="0"/>
        <v>199043</v>
      </c>
      <c r="E15" s="40">
        <f t="shared" si="0"/>
        <v>165876</v>
      </c>
      <c r="F15" s="41">
        <f t="shared" si="0"/>
        <v>365057</v>
      </c>
      <c r="G15" s="41">
        <f t="shared" si="0"/>
        <v>6736606</v>
      </c>
      <c r="H15" s="1"/>
      <c r="I15" s="1"/>
      <c r="J15" s="16">
        <f>F15-C15-B15</f>
        <v>0</v>
      </c>
      <c r="K15" s="1"/>
      <c r="L15" s="1"/>
    </row>
    <row r="16" spans="1:12" ht="21" customHeight="1" thickBot="1">
      <c r="A16" s="48"/>
      <c r="B16" s="49"/>
      <c r="C16" s="49"/>
      <c r="D16" s="49"/>
      <c r="E16" s="49"/>
      <c r="F16" s="49"/>
      <c r="G16" s="50"/>
      <c r="H16" s="1"/>
      <c r="I16" s="1"/>
      <c r="J16" s="1"/>
      <c r="K16" s="1"/>
      <c r="L16" s="1"/>
    </row>
    <row r="17" spans="1:7" ht="39" customHeight="1" thickBot="1">
      <c r="A17" s="138" t="s">
        <v>29</v>
      </c>
      <c r="B17" s="139"/>
      <c r="C17" s="139"/>
      <c r="D17" s="139"/>
      <c r="E17" s="139"/>
      <c r="F17" s="139"/>
      <c r="G17" s="140"/>
    </row>
    <row r="18" spans="1:7" ht="39.75" thickBot="1">
      <c r="A18" s="51" t="s">
        <v>12</v>
      </c>
      <c r="B18" s="148" t="s">
        <v>30</v>
      </c>
      <c r="C18" s="148"/>
      <c r="D18" s="148"/>
      <c r="E18" s="148" t="s">
        <v>31</v>
      </c>
      <c r="F18" s="148"/>
      <c r="G18" s="149"/>
    </row>
    <row r="19" spans="1:7" ht="33" customHeight="1">
      <c r="A19" s="52" t="s">
        <v>27</v>
      </c>
      <c r="B19" s="157">
        <v>1421</v>
      </c>
      <c r="C19" s="151"/>
      <c r="D19" s="152"/>
      <c r="E19" s="158">
        <v>30950</v>
      </c>
      <c r="F19" s="154"/>
      <c r="G19" s="155"/>
    </row>
    <row r="20" spans="1:7" ht="30.75" customHeight="1" thickBot="1">
      <c r="A20" s="53" t="s">
        <v>26</v>
      </c>
      <c r="B20" s="156">
        <v>1546</v>
      </c>
      <c r="C20" s="145"/>
      <c r="D20" s="146"/>
      <c r="E20" s="156">
        <v>33291</v>
      </c>
      <c r="F20" s="145"/>
      <c r="G20" s="147"/>
    </row>
  </sheetData>
  <mergeCells count="8">
    <mergeCell ref="B20:D20"/>
    <mergeCell ref="E20:G20"/>
    <mergeCell ref="A1:G1"/>
    <mergeCell ref="A17:G17"/>
    <mergeCell ref="B18:D18"/>
    <mergeCell ref="E18:G18"/>
    <mergeCell ref="B19:D19"/>
    <mergeCell ref="E19:G1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1月份</vt:lpstr>
      <vt:lpstr>2月份</vt:lpstr>
      <vt:lpstr>3月份</vt:lpstr>
      <vt:lpstr>4月份</vt:lpstr>
      <vt:lpstr>5月份</vt:lpstr>
      <vt:lpstr>6月份</vt:lpstr>
      <vt:lpstr>7月份</vt:lpstr>
      <vt:lpstr>8月份</vt:lpstr>
      <vt:lpstr>9月份</vt:lpstr>
      <vt:lpstr>10月份</vt:lpstr>
      <vt:lpstr>11月份</vt:lpstr>
      <vt:lpstr>12月份</vt:lpstr>
      <vt:lpstr>107年(1-12)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2019-07-12T06:23:25Z</dcterms:modified>
</cp:coreProperties>
</file>